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500" firstSheet="0" activeTab="1" autoFilterDateGrouping="1"/>
  </bookViews>
  <sheets>
    <sheet xmlns:r="http://schemas.openxmlformats.org/officeDocument/2006/relationships" name="Explanations" sheetId="1" state="visible" r:id="rId1"/>
    <sheet xmlns:r="http://schemas.openxmlformats.org/officeDocument/2006/relationships" name="Total Budget" sheetId="2" state="visible" r:id="rId2"/>
    <sheet xmlns:r="http://schemas.openxmlformats.org/officeDocument/2006/relationships" name="Tasks Report" sheetId="3" state="visible" r:id="rId3"/>
    <sheet xmlns:r="http://schemas.openxmlformats.org/officeDocument/2006/relationships" name="Task1" sheetId="4" state="visible" r:id="rId4"/>
    <sheet xmlns:r="http://schemas.openxmlformats.org/officeDocument/2006/relationships" name="Task1.1" sheetId="5" state="visible" r:id="rId5"/>
    <sheet xmlns:r="http://schemas.openxmlformats.org/officeDocument/2006/relationships" name="Task1.2" sheetId="6" state="visible" r:id="rId6"/>
    <sheet xmlns:r="http://schemas.openxmlformats.org/officeDocument/2006/relationships" name="Task1.3" sheetId="7" state="visible" r:id="rId7"/>
    <sheet xmlns:r="http://schemas.openxmlformats.org/officeDocument/2006/relationships" name="Task1.4" sheetId="8" state="visible" r:id="rId8"/>
    <sheet xmlns:r="http://schemas.openxmlformats.org/officeDocument/2006/relationships" name="Task2" sheetId="9" state="visible" r:id="rId9"/>
    <sheet xmlns:r="http://schemas.openxmlformats.org/officeDocument/2006/relationships" name="Task2.1" sheetId="10" state="visible" r:id="rId10"/>
    <sheet xmlns:r="http://schemas.openxmlformats.org/officeDocument/2006/relationships" name="Task2.2" sheetId="11" state="visible" r:id="rId11"/>
    <sheet xmlns:r="http://schemas.openxmlformats.org/officeDocument/2006/relationships" name="Task2.3" sheetId="12" state="visible" r:id="rId12"/>
    <sheet xmlns:r="http://schemas.openxmlformats.org/officeDocument/2006/relationships" name="Task2.4" sheetId="13" state="visible" r:id="rId13"/>
    <sheet xmlns:r="http://schemas.openxmlformats.org/officeDocument/2006/relationships" name="Task3" sheetId="14" state="visible" r:id="rId14"/>
    <sheet xmlns:r="http://schemas.openxmlformats.org/officeDocument/2006/relationships" name="Task3.1" sheetId="15" state="visible" r:id="rId15"/>
    <sheet xmlns:r="http://schemas.openxmlformats.org/officeDocument/2006/relationships" name="Task3.2" sheetId="16" state="visible" r:id="rId16"/>
    <sheet xmlns:r="http://schemas.openxmlformats.org/officeDocument/2006/relationships" name="Task3.3" sheetId="17" state="visible" r:id="rId17"/>
    <sheet xmlns:r="http://schemas.openxmlformats.org/officeDocument/2006/relationships" name="Task3.4" sheetId="18" state="visible" r:id="rId18"/>
    <sheet xmlns:r="http://schemas.openxmlformats.org/officeDocument/2006/relationships" name="Task4" sheetId="19" state="visible" r:id="rId19"/>
    <sheet xmlns:r="http://schemas.openxmlformats.org/officeDocument/2006/relationships" name="Task4.1" sheetId="20" state="visible" r:id="rId20"/>
    <sheet xmlns:r="http://schemas.openxmlformats.org/officeDocument/2006/relationships" name="Task4.2" sheetId="21" state="visible" r:id="rId21"/>
    <sheet xmlns:r="http://schemas.openxmlformats.org/officeDocument/2006/relationships" name="Task4.3" sheetId="22" state="visible" r:id="rId22"/>
    <sheet xmlns:r="http://schemas.openxmlformats.org/officeDocument/2006/relationships" name="Task4.4" sheetId="23" state="visible" r:id="rId23"/>
    <sheet xmlns:r="http://schemas.openxmlformats.org/officeDocument/2006/relationships" name="Task5" sheetId="24" state="visible" r:id="rId24"/>
    <sheet xmlns:r="http://schemas.openxmlformats.org/officeDocument/2006/relationships" name="Task5.1" sheetId="25" state="visible" r:id="rId25"/>
    <sheet xmlns:r="http://schemas.openxmlformats.org/officeDocument/2006/relationships" name="Task5.2" sheetId="26" state="visible" r:id="rId26"/>
    <sheet xmlns:r="http://schemas.openxmlformats.org/officeDocument/2006/relationships" name="Task5.3" sheetId="27" state="visible" r:id="rId27"/>
    <sheet xmlns:r="http://schemas.openxmlformats.org/officeDocument/2006/relationships" name="Task5.4" sheetId="28" state="visible" r:id="rId28"/>
    <sheet xmlns:r="http://schemas.openxmlformats.org/officeDocument/2006/relationships" name="Task6" sheetId="29" state="visible" r:id="rId29"/>
    <sheet xmlns:r="http://schemas.openxmlformats.org/officeDocument/2006/relationships" name="Task7" sheetId="30" state="visible" r:id="rId30"/>
    <sheet xmlns:r="http://schemas.openxmlformats.org/officeDocument/2006/relationships" name="Task8" sheetId="31" state="visible" r:id="rId31"/>
    <sheet xmlns:r="http://schemas.openxmlformats.org/officeDocument/2006/relationships" name="Task9" sheetId="32" state="visible" r:id="rId32"/>
    <sheet xmlns:r="http://schemas.openxmlformats.org/officeDocument/2006/relationships" name="Task10" sheetId="33" state="visible" r:id="rId33"/>
    <sheet xmlns:r="http://schemas.openxmlformats.org/officeDocument/2006/relationships" name="Task11" sheetId="34" state="visible" r:id="rId34"/>
    <sheet xmlns:r="http://schemas.openxmlformats.org/officeDocument/2006/relationships" name="Task12" sheetId="35" state="visible" r:id="rId35"/>
    <sheet xmlns:r="http://schemas.openxmlformats.org/officeDocument/2006/relationships" name="Task13" sheetId="36" state="visible" r:id="rId36"/>
    <sheet xmlns:r="http://schemas.openxmlformats.org/officeDocument/2006/relationships" name="Task14" sheetId="37" state="visible" r:id="rId37"/>
    <sheet xmlns:r="http://schemas.openxmlformats.org/officeDocument/2006/relationships" name="Task15" sheetId="38" state="visible" r:id="rId38"/>
    <sheet xmlns:r="http://schemas.openxmlformats.org/officeDocument/2006/relationships" name="Task16" sheetId="39" state="visible" r:id="rId39"/>
    <sheet xmlns:r="http://schemas.openxmlformats.org/officeDocument/2006/relationships" name="Task17" sheetId="40" state="visible" r:id="rId40"/>
    <sheet xmlns:r="http://schemas.openxmlformats.org/officeDocument/2006/relationships" name="Task18" sheetId="41" state="visible" r:id="rId41"/>
    <sheet xmlns:r="http://schemas.openxmlformats.org/officeDocument/2006/relationships" name="Task19" sheetId="42" state="visible" r:id="rId42"/>
    <sheet xmlns:r="http://schemas.openxmlformats.org/officeDocument/2006/relationships" name="Task20" sheetId="43" state="visible" r:id="rId43"/>
    <sheet xmlns:r="http://schemas.openxmlformats.org/officeDocument/2006/relationships" name="Task21" sheetId="44" state="visible" r:id="rId44"/>
    <sheet xmlns:r="http://schemas.openxmlformats.org/officeDocument/2006/relationships" name="Task22" sheetId="45" state="visible" r:id="rId45"/>
    <sheet xmlns:r="http://schemas.openxmlformats.org/officeDocument/2006/relationships" name="Task23" sheetId="46" state="visible" r:id="rId46"/>
    <sheet xmlns:r="http://schemas.openxmlformats.org/officeDocument/2006/relationships" name="Task24" sheetId="47" state="visible" r:id="rId47"/>
    <sheet xmlns:r="http://schemas.openxmlformats.org/officeDocument/2006/relationships" name="Task25" sheetId="48" state="visible" r:id="rId48"/>
  </sheets>
  <definedNames>
    <definedName name="_xlnm.Print_Area" localSheetId="0">'Explanations'!$A$1:$B$23</definedName>
    <definedName name="_xlnm.Print_Area" localSheetId="1">'Total Budget'!$A$1:$J$140</definedName>
    <definedName name="_xlnm.Print_Area" localSheetId="2">'Tasks Report'!$A$1:$O$32</definedName>
    <definedName name="_xlnm.Print_Titles" localSheetId="3">'Task1'!$1:$2</definedName>
    <definedName name="_xlnm.Print_Area" localSheetId="3">'Task1'!$A$1:$I$124</definedName>
    <definedName name="_xlnm.Print_Titles" localSheetId="8">'Task2'!$1:$2</definedName>
    <definedName name="_xlnm.Print_Area" localSheetId="8">'Task2'!$A$1:$I$124</definedName>
    <definedName name="_xlnm.Print_Titles" localSheetId="13">'Task3'!$1:$2</definedName>
    <definedName name="_xlnm.Print_Area" localSheetId="13">'Task3'!$A$1:$I$124</definedName>
    <definedName name="_xlnm.Print_Titles" localSheetId="18">'Task4'!$1:$2</definedName>
    <definedName name="_xlnm.Print_Area" localSheetId="18">'Task4'!$A$1:$I$124</definedName>
    <definedName name="_xlnm.Print_Titles" localSheetId="23">'Task5'!$1:$2</definedName>
    <definedName name="_xlnm.Print_Area" localSheetId="23">'Task5'!$A$1:$I$124</definedName>
    <definedName name="_xlnm.Print_Titles" localSheetId="28">'Task6'!$1:$2</definedName>
    <definedName name="_xlnm.Print_Area" localSheetId="28">'Task6'!$A$1:$I$124</definedName>
    <definedName name="_xlnm.Print_Titles" localSheetId="29">'Task7'!$1:$2</definedName>
    <definedName name="_xlnm.Print_Area" localSheetId="29">'Task7'!$A$1:$I$124</definedName>
    <definedName name="_xlnm.Print_Titles" localSheetId="30">'Task8'!$1:$2</definedName>
    <definedName name="_xlnm.Print_Area" localSheetId="30">'Task8'!$A$1:$I$124</definedName>
    <definedName name="_xlnm.Print_Titles" localSheetId="31">'Task9'!$1:$2</definedName>
    <definedName name="_xlnm.Print_Area" localSheetId="31">'Task9'!$A$1:$I$124</definedName>
    <definedName name="_xlnm.Print_Titles" localSheetId="32">'Task10'!$1:$2</definedName>
    <definedName name="_xlnm.Print_Area" localSheetId="32">'Task10'!$A$1:$I$124</definedName>
    <definedName name="_xlnm.Print_Titles" localSheetId="33">'Task11'!$1:$2</definedName>
    <definedName name="_xlnm.Print_Area" localSheetId="33">'Task11'!$A$1:$I$124</definedName>
    <definedName name="_xlnm.Print_Titles" localSheetId="34">'Task12'!$1:$2</definedName>
    <definedName name="_xlnm.Print_Area" localSheetId="34">'Task12'!$A$1:$I$124</definedName>
    <definedName name="_xlnm.Print_Titles" localSheetId="35">'Task13'!$1:$2</definedName>
    <definedName name="_xlnm.Print_Area" localSheetId="35">'Task13'!$A$1:$I$124</definedName>
    <definedName name="_xlnm.Print_Titles" localSheetId="36">'Task14'!$1:$2</definedName>
    <definedName name="_xlnm.Print_Area" localSheetId="36">'Task14'!$A$1:$I$124</definedName>
    <definedName name="_xlnm.Print_Titles" localSheetId="37">'Task15'!$1:$2</definedName>
    <definedName name="_xlnm.Print_Area" localSheetId="37">'Task15'!$A$1:$I$124</definedName>
    <definedName name="_xlnm.Print_Titles" localSheetId="38">'Task16'!$1:$2</definedName>
    <definedName name="_xlnm.Print_Area" localSheetId="38">'Task16'!$A$1:$I$124</definedName>
    <definedName name="_xlnm.Print_Titles" localSheetId="39">'Task17'!$1:$2</definedName>
    <definedName name="_xlnm.Print_Area" localSheetId="39">'Task17'!$A$1:$I$124</definedName>
    <definedName name="_xlnm.Print_Titles" localSheetId="40">'Task18'!$1:$2</definedName>
    <definedName name="_xlnm.Print_Area" localSheetId="40">'Task18'!$A$1:$I$124</definedName>
    <definedName name="_xlnm.Print_Titles" localSheetId="41">'Task19'!$1:$2</definedName>
    <definedName name="_xlnm.Print_Area" localSheetId="41">'Task19'!$A$1:$I$124</definedName>
    <definedName name="_xlnm.Print_Titles" localSheetId="42">'Task20'!$1:$2</definedName>
    <definedName name="_xlnm.Print_Area" localSheetId="42">'Task20'!$A$1:$I$124</definedName>
    <definedName name="_xlnm.Print_Titles" localSheetId="43">'Task21'!$1:$2</definedName>
    <definedName name="_xlnm.Print_Area" localSheetId="43">'Task21'!$A$1:$I$124</definedName>
    <definedName name="_xlnm.Print_Titles" localSheetId="44">'Task22'!$1:$2</definedName>
    <definedName name="_xlnm.Print_Area" localSheetId="44">'Task22'!$A$1:$I$124</definedName>
    <definedName name="_xlnm.Print_Titles" localSheetId="45">'Task23'!$1:$2</definedName>
    <definedName name="_xlnm.Print_Area" localSheetId="45">'Task23'!$A$1:$I$124</definedName>
    <definedName name="_xlnm.Print_Titles" localSheetId="46">'Task24'!$1:$2</definedName>
    <definedName name="_xlnm.Print_Area" localSheetId="46">'Task24'!$A$1:$I$124</definedName>
    <definedName name="_xlnm.Print_Titles" localSheetId="47">'Task25'!$1:$2</definedName>
    <definedName name="_xlnm.Print_Area" localSheetId="47">'Task25'!$A$1:$I$124</definedName>
  </definedNames>
  <calcPr calcId="191029" fullCalcOnLoad="1" iterateDelta="0.0001"/>
</workbook>
</file>

<file path=xl/styles.xml><?xml version="1.0" encoding="utf-8"?>
<styleSheet xmlns="http://schemas.openxmlformats.org/spreadsheetml/2006/main">
  <numFmts count="7">
    <numFmt numFmtId="164" formatCode="#,##0.0"/>
    <numFmt numFmtId="165" formatCode="_-* #,##0.00_-;\-* #,##0.00_-;_-* \-??_-;_-@_-"/>
    <numFmt numFmtId="166" formatCode="0.0%"/>
    <numFmt numFmtId="167" formatCode="0;\-0;;@\ "/>
    <numFmt numFmtId="168" formatCode="#,##0_ ;\-#,##0\ "/>
    <numFmt numFmtId="169" formatCode="mm/yy"/>
    <numFmt numFmtId="170" formatCode="_-* #,##0_-;\-* #,##0_-;_-* \-??_-;_-@_-"/>
  </numFmts>
  <fonts count="21">
    <font>
      <name val="Arial"/>
      <charset val="177"/>
      <sz val="10"/>
    </font>
    <font>
      <name val="Arial"/>
      <charset val="1"/>
      <family val="2"/>
      <b val="1"/>
      <sz val="16"/>
    </font>
    <font>
      <name val="Arial"/>
      <charset val="1"/>
      <family val="2"/>
      <sz val="12"/>
      <u val="single"/>
    </font>
    <font>
      <name val="Arial"/>
      <charset val="1"/>
      <family val="2"/>
      <sz val="12"/>
    </font>
    <font>
      <name val="Arial"/>
      <charset val="177"/>
      <family val="2"/>
      <b val="1"/>
      <sz val="10"/>
    </font>
    <font>
      <name val="Arial"/>
      <charset val="1"/>
      <family val="2"/>
      <sz val="10"/>
    </font>
    <font>
      <name val="Calibri"/>
      <family val="2"/>
      <sz val="10"/>
    </font>
    <font>
      <name val="Arial"/>
      <charset val="177"/>
      <family val="2"/>
      <b val="1"/>
      <sz val="12"/>
    </font>
    <font>
      <name val="Arial"/>
      <charset val="177"/>
      <family val="2"/>
      <b val="1"/>
      <sz val="12"/>
      <u val="single"/>
    </font>
    <font>
      <name val="Arial"/>
      <charset val="1"/>
      <family val="2"/>
      <b val="1"/>
      <sz val="10"/>
    </font>
    <font>
      <name val="Arial"/>
      <charset val="177"/>
      <family val="2"/>
      <sz val="9"/>
    </font>
    <font>
      <name val="Arial"/>
      <charset val="1"/>
      <family val="2"/>
      <b val="1"/>
      <sz val="12"/>
    </font>
    <font>
      <name val="Cambria"/>
      <family val="1"/>
      <b val="1"/>
      <sz val="9"/>
    </font>
    <font>
      <name val="Arial"/>
      <charset val="177"/>
      <family val="2"/>
      <sz val="10"/>
    </font>
    <font>
      <name val="Calibri"/>
      <family val="2"/>
      <b val="1"/>
      <sz val="9"/>
    </font>
    <font>
      <name val="Cambria"/>
      <family val="1"/>
      <i val="1"/>
      <sz val="9"/>
    </font>
    <font>
      <name val="Arial"/>
      <family val="2"/>
      <sz val="11"/>
    </font>
    <font>
      <name val="Calibri"/>
      <charset val="177"/>
      <family val="2"/>
      <b val="1"/>
      <sz val="11"/>
    </font>
    <font>
      <name val="Calibri"/>
      <charset val="177"/>
      <family val="2"/>
      <sz val="11"/>
    </font>
    <font>
      <name val="Cambria"/>
      <charset val="177"/>
      <family val="1"/>
      <i val="1"/>
      <sz val="11"/>
    </font>
    <font>
      <name val="Calibri"/>
      <charset val="177"/>
      <family val="2"/>
      <i val="1"/>
      <sz val="11"/>
    </font>
  </fonts>
  <fills count="10">
    <fill>
      <patternFill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2F2F2"/>
      </patternFill>
    </fill>
    <fill>
      <patternFill patternType="solid">
        <fgColor rgb="FFCCFFCC"/>
        <bgColor rgb="FFCCFF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2F2F2"/>
      </patternFill>
    </fill>
  </fills>
  <borders count="16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164" fontId="0" fillId="0" borderId="0"/>
  </cellStyleXfs>
  <cellXfs count="582">
    <xf numFmtId="164" fontId="0" fillId="0" borderId="0" pivotButton="0" quotePrefix="0" xfId="0"/>
    <xf numFmtId="165" fontId="0" fillId="0" borderId="0" applyAlignment="1" pivotButton="0" quotePrefix="0" xfId="0">
      <alignment horizontal="left" vertical="top"/>
    </xf>
    <xf numFmtId="164" fontId="0" fillId="0" borderId="0" applyAlignment="1" pivotButton="0" quotePrefix="0" xfId="0">
      <alignment vertical="center" wrapText="1"/>
    </xf>
    <xf numFmtId="165" fontId="0" fillId="0" borderId="1" applyAlignment="1" pivotButton="0" quotePrefix="0" xfId="0">
      <alignment horizontal="left" vertical="top"/>
    </xf>
    <xf numFmtId="164" fontId="0" fillId="0" borderId="2" applyAlignment="1" pivotButton="0" quotePrefix="0" xfId="0">
      <alignment vertical="center" wrapText="1"/>
    </xf>
    <xf numFmtId="165" fontId="0" fillId="0" borderId="3" applyAlignment="1" pivotButton="0" quotePrefix="0" xfId="0">
      <alignment horizontal="left" vertical="top"/>
    </xf>
    <xf numFmtId="164" fontId="1" fillId="0" borderId="4" applyAlignment="1" pivotButton="0" quotePrefix="0" xfId="0">
      <alignment horizontal="center" vertical="center" wrapText="1"/>
    </xf>
    <xf numFmtId="164" fontId="2" fillId="0" borderId="4" applyAlignment="1" pivotButton="0" quotePrefix="0" xfId="0">
      <alignment horizontal="center" vertical="center" wrapText="1"/>
    </xf>
    <xf numFmtId="164" fontId="0" fillId="0" borderId="4" applyAlignment="1" pivotButton="0" quotePrefix="0" xfId="0">
      <alignment vertical="center" wrapText="1"/>
    </xf>
    <xf numFmtId="165" fontId="3" fillId="0" borderId="3" applyAlignment="1" pivotButton="0" quotePrefix="0" xfId="0">
      <alignment horizontal="left" vertical="top"/>
    </xf>
    <xf numFmtId="164" fontId="3" fillId="0" borderId="4" applyAlignment="1" pivotButton="0" quotePrefix="0" xfId="0">
      <alignment vertical="top" wrapText="1"/>
    </xf>
    <xf numFmtId="164" fontId="3" fillId="0" borderId="4" applyAlignment="1" pivotButton="0" quotePrefix="0" xfId="0">
      <alignment vertical="center" wrapText="1"/>
    </xf>
    <xf numFmtId="164" fontId="0" fillId="0" borderId="4" applyAlignment="1" pivotButton="0" quotePrefix="0" xfId="0">
      <alignment horizontal="center" vertical="center" wrapText="1"/>
    </xf>
    <xf numFmtId="165" fontId="0" fillId="0" borderId="5" applyAlignment="1" pivotButton="0" quotePrefix="0" xfId="0">
      <alignment horizontal="left" vertical="top"/>
    </xf>
    <xf numFmtId="164" fontId="0" fillId="0" borderId="6" applyAlignment="1" pivotButton="0" quotePrefix="0" xfId="0">
      <alignment vertical="center" wrapText="1"/>
    </xf>
    <xf numFmtId="164" fontId="0" fillId="2" borderId="0" pivotButton="0" quotePrefix="0" xfId="0"/>
    <xf numFmtId="164" fontId="4" fillId="2" borderId="0" pivotButton="0" quotePrefix="0" xfId="0"/>
    <xf numFmtId="164" fontId="5" fillId="2" borderId="0" pivotButton="0" quotePrefix="0" xfId="0"/>
    <xf numFmtId="164" fontId="5" fillId="2" borderId="0" applyAlignment="1" pivotButton="0" quotePrefix="0" xfId="0">
      <alignment horizontal="right"/>
    </xf>
    <xf numFmtId="164" fontId="5" fillId="3" borderId="12" applyAlignment="1" applyProtection="1" pivotButton="0" quotePrefix="0" xfId="0">
      <alignment horizontal="center"/>
      <protection locked="0" hidden="0"/>
    </xf>
    <xf numFmtId="164" fontId="0" fillId="2" borderId="0" applyAlignment="1" pivotButton="0" quotePrefix="0" xfId="0">
      <alignment horizontal="right"/>
    </xf>
    <xf numFmtId="3" fontId="4" fillId="3" borderId="13" applyAlignment="1" applyProtection="1" pivotButton="0" quotePrefix="0" xfId="0">
      <alignment horizontal="center"/>
      <protection locked="0" hidden="0"/>
    </xf>
    <xf numFmtId="164" fontId="4" fillId="2" borderId="15" applyAlignment="1" pivotButton="0" quotePrefix="0" xfId="0">
      <alignment horizontal="center"/>
    </xf>
    <xf numFmtId="164" fontId="4" fillId="2" borderId="16" applyAlignment="1" pivotButton="0" quotePrefix="0" xfId="0">
      <alignment horizontal="center"/>
    </xf>
    <xf numFmtId="164" fontId="7" fillId="0" borderId="17" applyAlignment="1" pivotButton="0" quotePrefix="0" xfId="0">
      <alignment horizontal="left" vertical="center"/>
    </xf>
    <xf numFmtId="164" fontId="8" fillId="2" borderId="0" pivotButton="0" quotePrefix="0" xfId="0"/>
    <xf numFmtId="164" fontId="0" fillId="2" borderId="18" pivotButton="0" quotePrefix="0" xfId="0"/>
    <xf numFmtId="164" fontId="0" fillId="2" borderId="0" applyAlignment="1" pivotButton="0" quotePrefix="0" xfId="0">
      <alignment vertical="center"/>
    </xf>
    <xf numFmtId="164" fontId="4" fillId="2" borderId="19" applyAlignment="1" pivotButton="0" quotePrefix="0" xfId="0">
      <alignment horizontal="center" vertical="center" wrapText="1"/>
    </xf>
    <xf numFmtId="164" fontId="4" fillId="5" borderId="20" applyAlignment="1" pivotButton="0" quotePrefix="0" xfId="0">
      <alignment horizontal="center" vertical="center" wrapText="1"/>
    </xf>
    <xf numFmtId="164" fontId="4" fillId="5" borderId="21" applyAlignment="1" pivotButton="0" quotePrefix="0" xfId="0">
      <alignment horizontal="center" vertical="center" wrapText="1"/>
    </xf>
    <xf numFmtId="164" fontId="4" fillId="5" borderId="22" applyAlignment="1" pivotButton="0" quotePrefix="0" xfId="0">
      <alignment horizontal="center" vertical="center" wrapText="1"/>
    </xf>
    <xf numFmtId="164" fontId="0" fillId="2" borderId="23" pivotButton="0" quotePrefix="0" xfId="0"/>
    <xf numFmtId="49" fontId="5" fillId="3" borderId="24" applyProtection="1" pivotButton="0" quotePrefix="0" xfId="0">
      <protection locked="0" hidden="0"/>
    </xf>
    <xf numFmtId="164" fontId="5" fillId="3" borderId="26" applyAlignment="1" applyProtection="1" pivotButton="0" quotePrefix="0" xfId="0">
      <alignment horizontal="center"/>
      <protection locked="0" hidden="0"/>
    </xf>
    <xf numFmtId="3" fontId="0" fillId="3" borderId="25" applyProtection="1" pivotButton="0" quotePrefix="0" xfId="0">
      <protection locked="0" hidden="0"/>
    </xf>
    <xf numFmtId="9" fontId="0" fillId="2" borderId="27" pivotButton="0" quotePrefix="0" xfId="0"/>
    <xf numFmtId="3" fontId="9" fillId="2" borderId="28" pivotButton="0" quotePrefix="0" xfId="0"/>
    <xf numFmtId="0" fontId="9" fillId="4" borderId="28" applyProtection="1" pivotButton="0" quotePrefix="0" xfId="0">
      <protection locked="0" hidden="0"/>
    </xf>
    <xf numFmtId="164" fontId="0" fillId="2" borderId="31" pivotButton="0" quotePrefix="0" xfId="0"/>
    <xf numFmtId="49" fontId="5" fillId="3" borderId="32" applyProtection="1" pivotButton="0" quotePrefix="0" xfId="0">
      <protection locked="0" hidden="0"/>
    </xf>
    <xf numFmtId="3" fontId="0" fillId="3" borderId="33" applyProtection="1" pivotButton="0" quotePrefix="0" xfId="0">
      <protection locked="0" hidden="0"/>
    </xf>
    <xf numFmtId="9" fontId="0" fillId="2" borderId="34" pivotButton="0" quotePrefix="0" xfId="0"/>
    <xf numFmtId="3" fontId="9" fillId="2" borderId="35" pivotButton="0" quotePrefix="0" xfId="0"/>
    <xf numFmtId="0" fontId="9" fillId="4" borderId="35" applyProtection="1" pivotButton="0" quotePrefix="0" xfId="0">
      <protection locked="0" hidden="0"/>
    </xf>
    <xf numFmtId="49" fontId="0" fillId="3" borderId="32" applyProtection="1" pivotButton="0" quotePrefix="0" xfId="0">
      <protection locked="0" hidden="0"/>
    </xf>
    <xf numFmtId="164" fontId="0" fillId="2" borderId="36" pivotButton="0" quotePrefix="0" xfId="0"/>
    <xf numFmtId="49" fontId="0" fillId="3" borderId="37" applyProtection="1" pivotButton="0" quotePrefix="0" xfId="0">
      <protection locked="0" hidden="0"/>
    </xf>
    <xf numFmtId="3" fontId="0" fillId="3" borderId="38" applyProtection="1" pivotButton="0" quotePrefix="0" xfId="0">
      <protection locked="0" hidden="0"/>
    </xf>
    <xf numFmtId="164" fontId="5" fillId="3" borderId="39" applyAlignment="1" applyProtection="1" pivotButton="0" quotePrefix="0" xfId="0">
      <alignment horizontal="center"/>
      <protection locked="0" hidden="0"/>
    </xf>
    <xf numFmtId="9" fontId="0" fillId="2" borderId="40" pivotButton="0" quotePrefix="0" xfId="0"/>
    <xf numFmtId="3" fontId="9" fillId="2" borderId="41" pivotButton="0" quotePrefix="0" xfId="0"/>
    <xf numFmtId="0" fontId="9" fillId="4" borderId="41" applyProtection="1" pivotButton="0" quotePrefix="0" xfId="0">
      <protection locked="0" hidden="0"/>
    </xf>
    <xf numFmtId="164" fontId="9" fillId="2" borderId="42" applyAlignment="1" pivotButton="0" quotePrefix="0" xfId="0">
      <alignment horizontal="left"/>
    </xf>
    <xf numFmtId="164" fontId="10" fillId="2" borderId="0" pivotButton="0" quotePrefix="0" xfId="0"/>
    <xf numFmtId="3" fontId="4" fillId="2" borderId="43" pivotButton="0" quotePrefix="0" xfId="0"/>
    <xf numFmtId="3" fontId="0" fillId="2" borderId="18" pivotButton="0" quotePrefix="0" xfId="0"/>
    <xf numFmtId="164" fontId="5" fillId="5" borderId="0" pivotButton="0" quotePrefix="0" xfId="0"/>
    <xf numFmtId="3" fontId="4" fillId="2" borderId="44" pivotButton="0" quotePrefix="0" xfId="0"/>
    <xf numFmtId="164" fontId="0" fillId="2" borderId="0" applyAlignment="1" pivotButton="0" quotePrefix="0" xfId="0">
      <alignment horizontal="right" vertical="center"/>
    </xf>
    <xf numFmtId="164" fontId="4" fillId="2" borderId="0" applyAlignment="1" pivotButton="0" quotePrefix="0" xfId="0">
      <alignment horizontal="left" vertical="center"/>
    </xf>
    <xf numFmtId="3" fontId="0" fillId="2" borderId="45" applyAlignment="1" pivotButton="0" quotePrefix="0" xfId="0">
      <alignment vertical="center"/>
    </xf>
    <xf numFmtId="3" fontId="4" fillId="2" borderId="22" applyAlignment="1" pivotButton="0" quotePrefix="0" xfId="0">
      <alignment vertical="center"/>
    </xf>
    <xf numFmtId="164" fontId="11" fillId="5" borderId="0" pivotButton="0" quotePrefix="0" xfId="0"/>
    <xf numFmtId="164" fontId="8" fillId="0" borderId="0" pivotButton="0" quotePrefix="0" xfId="0"/>
    <xf numFmtId="164" fontId="4" fillId="2" borderId="20" applyAlignment="1" pivotButton="0" quotePrefix="0" xfId="0">
      <alignment horizontal="center" vertical="center" wrapText="1"/>
    </xf>
    <xf numFmtId="164" fontId="4" fillId="2" borderId="46" applyAlignment="1" pivotButton="0" quotePrefix="0" xfId="0">
      <alignment horizontal="center" vertical="center" wrapText="1"/>
    </xf>
    <xf numFmtId="164" fontId="4" fillId="2" borderId="21" applyAlignment="1" pivotButton="0" quotePrefix="0" xfId="0">
      <alignment horizontal="center" vertical="center" wrapText="1"/>
    </xf>
    <xf numFmtId="164" fontId="4" fillId="2" borderId="22" applyAlignment="1" pivotButton="0" quotePrefix="0" xfId="0">
      <alignment horizontal="center" vertical="center" wrapText="1"/>
    </xf>
    <xf numFmtId="164" fontId="4" fillId="2" borderId="18" applyAlignment="1" pivotButton="0" quotePrefix="0" xfId="0">
      <alignment vertical="center" wrapText="1"/>
    </xf>
    <xf numFmtId="0" fontId="12" fillId="0" borderId="0" pivotButton="0" quotePrefix="0" xfId="0"/>
    <xf numFmtId="164" fontId="0" fillId="2" borderId="23" applyProtection="1" pivotButton="0" quotePrefix="0" xfId="0">
      <protection locked="0" hidden="0"/>
    </xf>
    <xf numFmtId="9" fontId="0" fillId="2" borderId="25" pivotButton="0" quotePrefix="0" xfId="0"/>
    <xf numFmtId="166" fontId="0" fillId="2" borderId="27" pivotButton="0" quotePrefix="0" xfId="0"/>
    <xf numFmtId="0" fontId="0" fillId="0" borderId="0" pivotButton="0" quotePrefix="0" xfId="0"/>
    <xf numFmtId="164" fontId="0" fillId="2" borderId="31" applyProtection="1" pivotButton="0" quotePrefix="0" xfId="0">
      <protection locked="0" hidden="0"/>
    </xf>
    <xf numFmtId="9" fontId="0" fillId="2" borderId="33" pivotButton="0" quotePrefix="0" xfId="0"/>
    <xf numFmtId="166" fontId="0" fillId="2" borderId="34" pivotButton="0" quotePrefix="0" xfId="0"/>
    <xf numFmtId="164" fontId="0" fillId="2" borderId="36" applyProtection="1" pivotButton="0" quotePrefix="0" xfId="0">
      <protection locked="0" hidden="0"/>
    </xf>
    <xf numFmtId="9" fontId="0" fillId="2" borderId="38" pivotButton="0" quotePrefix="0" xfId="0"/>
    <xf numFmtId="166" fontId="0" fillId="2" borderId="40" pivotButton="0" quotePrefix="0" xfId="0"/>
    <xf numFmtId="164" fontId="0" fillId="2" borderId="47" applyAlignment="1" pivotButton="0" quotePrefix="0" xfId="0">
      <alignment vertical="center"/>
    </xf>
    <xf numFmtId="3" fontId="4" fillId="2" borderId="0" applyAlignment="1" pivotButton="0" quotePrefix="0" xfId="0">
      <alignment vertical="center"/>
    </xf>
    <xf numFmtId="3" fontId="9" fillId="2" borderId="43" applyAlignment="1" pivotButton="0" quotePrefix="0" xfId="0">
      <alignment vertical="center"/>
    </xf>
    <xf numFmtId="164" fontId="4" fillId="2" borderId="18" applyAlignment="1" pivotButton="0" quotePrefix="0" xfId="0">
      <alignment vertical="center"/>
    </xf>
    <xf numFmtId="164" fontId="4" fillId="2" borderId="47" applyAlignment="1" pivotButton="0" quotePrefix="0" xfId="0">
      <alignment horizontal="right"/>
    </xf>
    <xf numFmtId="164" fontId="4" fillId="2" borderId="0" applyAlignment="1" pivotButton="0" quotePrefix="0" xfId="0">
      <alignment horizontal="right"/>
    </xf>
    <xf numFmtId="164" fontId="0" fillId="2" borderId="48" pivotButton="0" quotePrefix="0" xfId="0"/>
    <xf numFmtId="164" fontId="4" fillId="2" borderId="18" pivotButton="0" quotePrefix="0" xfId="0"/>
    <xf numFmtId="164" fontId="4" fillId="2" borderId="49" applyAlignment="1" pivotButton="0" quotePrefix="0" xfId="0">
      <alignment horizontal="center" vertical="center" wrapText="1"/>
    </xf>
    <xf numFmtId="166" fontId="0" fillId="2" borderId="50" pivotButton="0" quotePrefix="0" xfId="0"/>
    <xf numFmtId="166" fontId="0" fillId="2" borderId="51" pivotButton="0" quotePrefix="0" xfId="0"/>
    <xf numFmtId="164" fontId="0" fillId="2" borderId="42" pivotButton="0" quotePrefix="0" xfId="0"/>
    <xf numFmtId="164" fontId="4" fillId="2" borderId="42" applyAlignment="1" pivotButton="0" quotePrefix="0" xfId="0">
      <alignment horizontal="left"/>
    </xf>
    <xf numFmtId="164" fontId="4" fillId="2" borderId="42" pivotButton="0" quotePrefix="0" xfId="0"/>
    <xf numFmtId="3" fontId="0" fillId="2" borderId="0" applyAlignment="1" pivotButton="0" quotePrefix="0" xfId="0">
      <alignment vertical="center"/>
    </xf>
    <xf numFmtId="164" fontId="7" fillId="0" borderId="52" applyAlignment="1" pivotButton="0" quotePrefix="0" xfId="0">
      <alignment horizontal="left" vertical="center"/>
    </xf>
    <xf numFmtId="164" fontId="7" fillId="0" borderId="0" applyAlignment="1" pivotButton="0" quotePrefix="0" xfId="0">
      <alignment horizontal="left" vertical="center"/>
    </xf>
    <xf numFmtId="164" fontId="0" fillId="2" borderId="18" applyAlignment="1" pivotButton="0" quotePrefix="0" xfId="0">
      <alignment vertical="center"/>
    </xf>
    <xf numFmtId="0" fontId="4" fillId="2" borderId="22" applyAlignment="1" pivotButton="0" quotePrefix="0" xfId="0">
      <alignment horizontal="center" vertical="center"/>
    </xf>
    <xf numFmtId="0" fontId="5" fillId="3" borderId="35" applyAlignment="1" applyProtection="1" pivotButton="0" quotePrefix="0" xfId="0">
      <alignment horizontal="left" vertical="center"/>
      <protection locked="0" hidden="0"/>
    </xf>
    <xf numFmtId="164" fontId="0" fillId="2" borderId="42" applyAlignment="1" pivotButton="0" quotePrefix="0" xfId="0">
      <alignment vertical="center"/>
    </xf>
    <xf numFmtId="164" fontId="4" fillId="2" borderId="42" applyAlignment="1" pivotButton="0" quotePrefix="0" xfId="0">
      <alignment horizontal="left" vertical="center"/>
    </xf>
    <xf numFmtId="164" fontId="4" fillId="2" borderId="0" applyAlignment="1" pivotButton="0" quotePrefix="0" xfId="0">
      <alignment horizontal="right" vertical="center"/>
    </xf>
    <xf numFmtId="3" fontId="4" fillId="2" borderId="46" applyAlignment="1" pivotButton="0" quotePrefix="0" xfId="0">
      <alignment vertical="center"/>
    </xf>
    <xf numFmtId="164" fontId="0" fillId="2" borderId="53" applyAlignment="1" pivotButton="0" quotePrefix="0" xfId="0">
      <alignment vertical="center"/>
    </xf>
    <xf numFmtId="164" fontId="4" fillId="2" borderId="42" applyAlignment="1" pivotButton="0" quotePrefix="0" xfId="0">
      <alignment horizontal="right" vertical="center"/>
    </xf>
    <xf numFmtId="164" fontId="9" fillId="2" borderId="42" applyAlignment="1" pivotButton="0" quotePrefix="0" xfId="0">
      <alignment vertical="center"/>
    </xf>
    <xf numFmtId="3" fontId="0" fillId="2" borderId="42" applyAlignment="1" pivotButton="0" quotePrefix="0" xfId="0">
      <alignment vertical="center"/>
    </xf>
    <xf numFmtId="3" fontId="4" fillId="2" borderId="45" applyAlignment="1" pivotButton="0" quotePrefix="0" xfId="0">
      <alignment vertical="center"/>
    </xf>
    <xf numFmtId="164" fontId="5" fillId="2" borderId="54" applyAlignment="1" pivotButton="0" quotePrefix="0" xfId="0">
      <alignment horizontal="right"/>
    </xf>
    <xf numFmtId="167" fontId="0" fillId="0" borderId="0" applyProtection="1" pivotButton="0" quotePrefix="0" xfId="0">
      <protection locked="0" hidden="0"/>
    </xf>
    <xf numFmtId="3" fontId="4" fillId="2" borderId="18" applyAlignment="1" pivotButton="0" quotePrefix="0" xfId="0">
      <alignment vertical="center"/>
    </xf>
    <xf numFmtId="164" fontId="4" fillId="2" borderId="57" applyAlignment="1" pivotButton="0" quotePrefix="0" xfId="0">
      <alignment horizontal="center"/>
    </xf>
    <xf numFmtId="164" fontId="4" fillId="2" borderId="58" applyAlignment="1" pivotButton="0" quotePrefix="0" xfId="0">
      <alignment horizontal="center"/>
    </xf>
    <xf numFmtId="164" fontId="0" fillId="2" borderId="4" applyAlignment="1" pivotButton="0" quotePrefix="0" xfId="0">
      <alignment vertical="center"/>
    </xf>
    <xf numFmtId="164" fontId="7" fillId="0" borderId="59" applyAlignment="1" pivotButton="0" quotePrefix="0" xfId="0">
      <alignment horizontal="left" vertical="center"/>
    </xf>
    <xf numFmtId="164" fontId="8" fillId="2" borderId="0" applyAlignment="1" pivotButton="0" quotePrefix="0" xfId="0">
      <alignment vertical="center"/>
    </xf>
    <xf numFmtId="164" fontId="4" fillId="2" borderId="60" pivotButton="0" quotePrefix="0" xfId="0"/>
    <xf numFmtId="164" fontId="4" fillId="2" borderId="61" pivotButton="0" quotePrefix="0" xfId="0"/>
    <xf numFmtId="164" fontId="0" fillId="2" borderId="61" pivotButton="0" quotePrefix="0" xfId="0"/>
    <xf numFmtId="164" fontId="0" fillId="2" borderId="62" pivotButton="0" quotePrefix="0" xfId="0"/>
    <xf numFmtId="164" fontId="4" fillId="2" borderId="63" applyAlignment="1" pivotButton="0" quotePrefix="0" xfId="0">
      <alignment horizontal="center" vertical="center"/>
    </xf>
    <xf numFmtId="164" fontId="4" fillId="2" borderId="8" applyAlignment="1" pivotButton="0" quotePrefix="0" xfId="0">
      <alignment horizontal="center" vertical="center"/>
    </xf>
    <xf numFmtId="164" fontId="4" fillId="2" borderId="55" applyAlignment="1" pivotButton="0" quotePrefix="0" xfId="0">
      <alignment horizontal="center" vertical="center" wrapText="1"/>
    </xf>
    <xf numFmtId="164" fontId="4" fillId="2" borderId="7" applyAlignment="1" pivotButton="0" quotePrefix="0" xfId="0">
      <alignment horizontal="center" vertical="center" wrapText="1"/>
    </xf>
    <xf numFmtId="164" fontId="4" fillId="5" borderId="41" applyAlignment="1" pivotButton="0" quotePrefix="0" xfId="0">
      <alignment horizontal="center" vertical="center" wrapText="1"/>
    </xf>
    <xf numFmtId="164" fontId="13" fillId="2" borderId="23" applyAlignment="1" applyProtection="1" pivotButton="0" quotePrefix="0" xfId="0">
      <alignment horizontal="left" vertical="center"/>
      <protection locked="0" hidden="0"/>
    </xf>
    <xf numFmtId="0" fontId="13" fillId="3" borderId="24" applyAlignment="1" applyProtection="1" pivotButton="0" quotePrefix="0" xfId="0">
      <alignment horizontal="left" vertical="center"/>
      <protection locked="0" hidden="0"/>
    </xf>
    <xf numFmtId="0" fontId="13" fillId="3" borderId="64" applyAlignment="1" applyProtection="1" pivotButton="0" quotePrefix="0" xfId="0">
      <alignment horizontal="left" vertical="center"/>
      <protection locked="0" hidden="0"/>
    </xf>
    <xf numFmtId="3" fontId="5" fillId="3" borderId="25" applyAlignment="1" applyProtection="1" pivotButton="0" quotePrefix="0" xfId="0">
      <alignment horizontal="right" vertical="center" wrapText="1"/>
      <protection locked="0" hidden="0"/>
    </xf>
    <xf numFmtId="3" fontId="9" fillId="2" borderId="28" applyAlignment="1" pivotButton="0" quotePrefix="0" xfId="0">
      <alignment horizontal="center"/>
    </xf>
    <xf numFmtId="3" fontId="5" fillId="3" borderId="25" applyAlignment="1" applyProtection="1" pivotButton="0" quotePrefix="0" xfId="0">
      <alignment horizontal="center" vertical="center" wrapText="1"/>
      <protection locked="0" hidden="0"/>
    </xf>
    <xf numFmtId="3" fontId="5" fillId="3" borderId="27" applyAlignment="1" applyProtection="1" pivotButton="0" quotePrefix="0" xfId="0">
      <alignment horizontal="center" vertical="center" wrapText="1"/>
      <protection locked="0" hidden="0"/>
    </xf>
    <xf numFmtId="164" fontId="13" fillId="2" borderId="31" applyAlignment="1" applyProtection="1" pivotButton="0" quotePrefix="0" xfId="0">
      <alignment horizontal="left" vertical="center"/>
      <protection locked="0" hidden="0"/>
    </xf>
    <xf numFmtId="0" fontId="13" fillId="3" borderId="32" applyAlignment="1" applyProtection="1" pivotButton="0" quotePrefix="0" xfId="0">
      <alignment horizontal="left" vertical="center"/>
      <protection locked="0" hidden="0"/>
    </xf>
    <xf numFmtId="0" fontId="13" fillId="3" borderId="65" applyAlignment="1" applyProtection="1" pivotButton="0" quotePrefix="0" xfId="0">
      <alignment horizontal="left" vertical="center"/>
      <protection locked="0" hidden="0"/>
    </xf>
    <xf numFmtId="3" fontId="5" fillId="3" borderId="33" applyAlignment="1" applyProtection="1" pivotButton="0" quotePrefix="0" xfId="0">
      <alignment horizontal="right" vertical="center" wrapText="1"/>
      <protection locked="0" hidden="0"/>
    </xf>
    <xf numFmtId="3" fontId="9" fillId="2" borderId="35" applyAlignment="1" pivotButton="0" quotePrefix="0" xfId="0">
      <alignment horizontal="center"/>
    </xf>
    <xf numFmtId="3" fontId="5" fillId="3" borderId="33" applyAlignment="1" applyProtection="1" pivotButton="0" quotePrefix="0" xfId="0">
      <alignment horizontal="center" vertical="center" wrapText="1"/>
      <protection locked="0" hidden="0"/>
    </xf>
    <xf numFmtId="3" fontId="5" fillId="3" borderId="34" applyAlignment="1" applyProtection="1" pivotButton="0" quotePrefix="0" xfId="0">
      <alignment horizontal="center" vertical="center" wrapText="1"/>
      <protection locked="0" hidden="0"/>
    </xf>
    <xf numFmtId="164" fontId="13" fillId="2" borderId="36" applyAlignment="1" applyProtection="1" pivotButton="0" quotePrefix="0" xfId="0">
      <alignment horizontal="left" vertical="center"/>
      <protection locked="0" hidden="0"/>
    </xf>
    <xf numFmtId="0" fontId="13" fillId="3" borderId="37" applyAlignment="1" applyProtection="1" pivotButton="0" quotePrefix="0" xfId="0">
      <alignment horizontal="left" vertical="center"/>
      <protection locked="0" hidden="0"/>
    </xf>
    <xf numFmtId="0" fontId="13" fillId="3" borderId="66" applyAlignment="1" applyProtection="1" pivotButton="0" quotePrefix="0" xfId="0">
      <alignment horizontal="left" vertical="center"/>
      <protection locked="0" hidden="0"/>
    </xf>
    <xf numFmtId="3" fontId="5" fillId="3" borderId="38" applyAlignment="1" applyProtection="1" pivotButton="0" quotePrefix="0" xfId="0">
      <alignment horizontal="right" vertical="center" wrapText="1"/>
      <protection locked="0" hidden="0"/>
    </xf>
    <xf numFmtId="3" fontId="9" fillId="2" borderId="41" applyAlignment="1" pivotButton="0" quotePrefix="0" xfId="0">
      <alignment horizontal="center"/>
    </xf>
    <xf numFmtId="3" fontId="5" fillId="3" borderId="38" applyAlignment="1" applyProtection="1" pivotButton="0" quotePrefix="0" xfId="0">
      <alignment horizontal="center" vertical="center" wrapText="1"/>
      <protection locked="0" hidden="0"/>
    </xf>
    <xf numFmtId="3" fontId="5" fillId="3" borderId="40" applyAlignment="1" applyProtection="1" pivotButton="0" quotePrefix="0" xfId="0">
      <alignment horizontal="center" vertical="center" wrapText="1"/>
      <protection locked="0" hidden="0"/>
    </xf>
    <xf numFmtId="3" fontId="4" fillId="2" borderId="0" applyAlignment="1" pivotButton="0" quotePrefix="0" xfId="0">
      <alignment horizontal="center" vertical="center" wrapText="1"/>
    </xf>
    <xf numFmtId="3" fontId="4" fillId="2" borderId="67" applyAlignment="1" pivotButton="0" quotePrefix="0" xfId="0">
      <alignment horizontal="center" vertical="center" wrapText="1"/>
    </xf>
    <xf numFmtId="3" fontId="4" fillId="2" borderId="43" applyAlignment="1" pivotButton="0" quotePrefix="0" xfId="0">
      <alignment horizontal="right" vertical="center" wrapText="1"/>
    </xf>
    <xf numFmtId="164" fontId="4" fillId="2" borderId="47" pivotButton="0" quotePrefix="0" xfId="0"/>
    <xf numFmtId="164" fontId="0" fillId="2" borderId="68" pivotButton="0" quotePrefix="0" xfId="0"/>
    <xf numFmtId="164" fontId="4" fillId="2" borderId="41" applyAlignment="1" pivotButton="0" quotePrefix="0" xfId="0">
      <alignment horizontal="center" vertical="center" wrapText="1"/>
    </xf>
    <xf numFmtId="49" fontId="13" fillId="3" borderId="24" applyAlignment="1" applyProtection="1" pivotButton="0" quotePrefix="0" xfId="0">
      <alignment horizontal="left" vertical="center"/>
      <protection locked="0" hidden="0"/>
    </xf>
    <xf numFmtId="49" fontId="13" fillId="3" borderId="64" applyAlignment="1" applyProtection="1" pivotButton="0" quotePrefix="0" xfId="0">
      <alignment horizontal="left" vertical="center"/>
      <protection locked="0" hidden="0"/>
    </xf>
    <xf numFmtId="49" fontId="13" fillId="3" borderId="32" applyAlignment="1" applyProtection="1" pivotButton="0" quotePrefix="0" xfId="0">
      <alignment horizontal="left" vertical="center"/>
      <protection locked="0" hidden="0"/>
    </xf>
    <xf numFmtId="49" fontId="13" fillId="3" borderId="65" applyAlignment="1" applyProtection="1" pivotButton="0" quotePrefix="0" xfId="0">
      <alignment horizontal="left" vertical="center"/>
      <protection locked="0" hidden="0"/>
    </xf>
    <xf numFmtId="49" fontId="13" fillId="3" borderId="37" applyAlignment="1" applyProtection="1" pivotButton="0" quotePrefix="0" xfId="0">
      <alignment horizontal="left" vertical="center"/>
      <protection locked="0" hidden="0"/>
    </xf>
    <xf numFmtId="49" fontId="13" fillId="3" borderId="66" applyAlignment="1" applyProtection="1" pivotButton="0" quotePrefix="0" xfId="0">
      <alignment horizontal="left" vertical="center"/>
      <protection locked="0" hidden="0"/>
    </xf>
    <xf numFmtId="3" fontId="4" fillId="2" borderId="42" applyAlignment="1" pivotButton="0" quotePrefix="0" xfId="0">
      <alignment horizontal="center" vertical="center" wrapText="1"/>
    </xf>
    <xf numFmtId="3" fontId="4" fillId="2" borderId="45" applyAlignment="1" pivotButton="0" quotePrefix="0" xfId="0">
      <alignment horizontal="center" vertical="center" wrapText="1"/>
    </xf>
    <xf numFmtId="3" fontId="4" fillId="2" borderId="69" applyAlignment="1" pivotButton="0" quotePrefix="0" xfId="0">
      <alignment horizontal="right" vertical="center" wrapText="1"/>
    </xf>
    <xf numFmtId="3" fontId="0" fillId="2" borderId="18" applyAlignment="1" pivotButton="0" quotePrefix="0" xfId="0">
      <alignment vertical="center"/>
    </xf>
    <xf numFmtId="164" fontId="8" fillId="2" borderId="0" applyAlignment="1" pivotButton="0" quotePrefix="0" xfId="0">
      <alignment horizontal="left" vertical="center"/>
    </xf>
    <xf numFmtId="164" fontId="4" fillId="2" borderId="0" applyAlignment="1" pivotButton="0" quotePrefix="0" xfId="0">
      <alignment horizontal="center" vertical="center" wrapText="1"/>
    </xf>
    <xf numFmtId="167" fontId="5" fillId="3" borderId="27" applyAlignment="1" applyProtection="1" pivotButton="0" quotePrefix="0" xfId="0">
      <alignment horizontal="center" vertical="center"/>
      <protection locked="0" hidden="0"/>
    </xf>
    <xf numFmtId="167" fontId="5" fillId="3" borderId="34" applyAlignment="1" applyProtection="1" pivotButton="0" quotePrefix="0" xfId="0">
      <alignment horizontal="center" vertical="center"/>
      <protection locked="0" hidden="0"/>
    </xf>
    <xf numFmtId="167" fontId="5" fillId="3" borderId="40" applyAlignment="1" applyProtection="1" pivotButton="0" quotePrefix="0" xfId="0">
      <alignment horizontal="center" vertical="center"/>
      <protection locked="0" hidden="0"/>
    </xf>
    <xf numFmtId="49" fontId="5" fillId="3" borderId="27" applyAlignment="1" applyProtection="1" pivotButton="0" quotePrefix="0" xfId="0">
      <alignment horizontal="center" vertical="center" wrapText="1"/>
      <protection locked="0" hidden="0"/>
    </xf>
    <xf numFmtId="3" fontId="9" fillId="2" borderId="35" applyAlignment="1" pivotButton="0" quotePrefix="0" xfId="0">
      <alignment horizontal="right"/>
    </xf>
    <xf numFmtId="49" fontId="5" fillId="3" borderId="34" applyAlignment="1" applyProtection="1" pivotButton="0" quotePrefix="0" xfId="0">
      <alignment horizontal="center" vertical="center" wrapText="1"/>
      <protection locked="0" hidden="0"/>
    </xf>
    <xf numFmtId="49" fontId="5" fillId="3" borderId="40" applyAlignment="1" applyProtection="1" pivotButton="0" quotePrefix="0" xfId="0">
      <alignment horizontal="center" vertical="center" wrapText="1"/>
      <protection locked="0" hidden="0"/>
    </xf>
    <xf numFmtId="0" fontId="14" fillId="0" borderId="0" pivotButton="0" quotePrefix="0" xfId="0"/>
    <xf numFmtId="0" fontId="13" fillId="3" borderId="35" applyAlignment="1" applyProtection="1" pivotButton="0" quotePrefix="0" xfId="0">
      <alignment horizontal="left" vertical="center"/>
      <protection locked="0" hidden="0"/>
    </xf>
    <xf numFmtId="0" fontId="6" fillId="4" borderId="0" applyProtection="1" pivotButton="0" quotePrefix="0" xfId="0">
      <protection locked="0" hidden="0"/>
    </xf>
    <xf numFmtId="164" fontId="5" fillId="2" borderId="36" pivotButton="0" quotePrefix="0" xfId="0"/>
    <xf numFmtId="164" fontId="4" fillId="2" borderId="0" applyAlignment="1" pivotButton="0" quotePrefix="0" xfId="0">
      <alignment horizontal="center" vertical="center"/>
    </xf>
    <xf numFmtId="3" fontId="4" fillId="2" borderId="44" applyAlignment="1" pivotButton="0" quotePrefix="0" xfId="0">
      <alignment horizontal="right" vertical="center" wrapText="1"/>
    </xf>
    <xf numFmtId="164" fontId="4" fillId="2" borderId="52" applyAlignment="1" pivotButton="0" quotePrefix="0" xfId="0">
      <alignment horizontal="center" vertical="center"/>
    </xf>
    <xf numFmtId="164" fontId="4" fillId="2" borderId="52" applyAlignment="1" pivotButton="0" quotePrefix="0" xfId="0">
      <alignment horizontal="center" vertical="center" wrapText="1"/>
    </xf>
    <xf numFmtId="164" fontId="0" fillId="2" borderId="70" pivotButton="0" quotePrefix="0" xfId="0"/>
    <xf numFmtId="164" fontId="13" fillId="2" borderId="47" applyAlignment="1" pivotButton="0" quotePrefix="0" xfId="0">
      <alignment horizontal="right" vertical="center"/>
    </xf>
    <xf numFmtId="164" fontId="4" fillId="0" borderId="72" applyAlignment="1" pivotButton="0" quotePrefix="0" xfId="0">
      <alignment horizontal="center" vertical="center" wrapText="1"/>
    </xf>
    <xf numFmtId="164" fontId="4" fillId="2" borderId="73" applyAlignment="1" pivotButton="0" quotePrefix="0" xfId="0">
      <alignment horizontal="center" vertical="center" wrapText="1"/>
    </xf>
    <xf numFmtId="164" fontId="4" fillId="5" borderId="72" applyAlignment="1" pivotButton="0" quotePrefix="0" xfId="0">
      <alignment horizontal="center" vertical="center" wrapText="1"/>
    </xf>
    <xf numFmtId="164" fontId="4" fillId="2" borderId="72" applyAlignment="1" pivotButton="0" quotePrefix="0" xfId="0">
      <alignment horizontal="center" vertical="center" wrapText="1"/>
    </xf>
    <xf numFmtId="164" fontId="4" fillId="2" borderId="50" applyAlignment="1" pivotButton="0" quotePrefix="0" xfId="0">
      <alignment horizontal="center" vertical="center" wrapText="1"/>
    </xf>
    <xf numFmtId="0" fontId="15" fillId="0" borderId="0" pivotButton="0" quotePrefix="0" xfId="0"/>
    <xf numFmtId="164" fontId="13" fillId="2" borderId="0" applyAlignment="1" pivotButton="0" quotePrefix="0" xfId="0">
      <alignment horizontal="right" vertical="center"/>
    </xf>
    <xf numFmtId="164" fontId="13" fillId="2" borderId="0" applyAlignment="1" pivotButton="0" quotePrefix="0" xfId="0">
      <alignment horizontal="left" vertical="center"/>
    </xf>
    <xf numFmtId="1" fontId="9" fillId="2" borderId="74" applyAlignment="1" pivotButton="0" quotePrefix="0" xfId="0">
      <alignment horizontal="center" vertical="center"/>
    </xf>
    <xf numFmtId="3" fontId="4" fillId="2" borderId="71" applyAlignment="1" pivotButton="0" quotePrefix="0" xfId="0">
      <alignment horizontal="center" vertical="center" wrapText="1"/>
    </xf>
    <xf numFmtId="9" fontId="13" fillId="6" borderId="71" applyAlignment="1" applyProtection="1" pivotButton="0" quotePrefix="0" xfId="0">
      <alignment horizontal="right" vertical="center" wrapText="1"/>
      <protection locked="0" hidden="0"/>
    </xf>
    <xf numFmtId="3" fontId="0" fillId="2" borderId="75" pivotButton="0" quotePrefix="0" xfId="0"/>
    <xf numFmtId="1" fontId="9" fillId="2" borderId="76" applyAlignment="1" pivotButton="0" quotePrefix="0" xfId="0">
      <alignment horizontal="center" vertical="center"/>
    </xf>
    <xf numFmtId="3" fontId="4" fillId="2" borderId="13" applyAlignment="1" pivotButton="0" quotePrefix="0" xfId="0">
      <alignment horizontal="center" vertical="center" wrapText="1"/>
    </xf>
    <xf numFmtId="9" fontId="13" fillId="6" borderId="13" applyAlignment="1" applyProtection="1" pivotButton="0" quotePrefix="0" xfId="0">
      <alignment horizontal="right" vertical="center" wrapText="1"/>
      <protection locked="0" hidden="0"/>
    </xf>
    <xf numFmtId="3" fontId="0" fillId="2" borderId="77" pivotButton="0" quotePrefix="0" xfId="0"/>
    <xf numFmtId="9" fontId="13" fillId="6" borderId="9" applyAlignment="1" applyProtection="1" pivotButton="0" quotePrefix="0" xfId="0">
      <alignment horizontal="right" vertical="center" wrapText="1"/>
      <protection locked="0" hidden="0"/>
    </xf>
    <xf numFmtId="164" fontId="0" fillId="2" borderId="47" applyAlignment="1" pivotButton="0" quotePrefix="0" xfId="0">
      <alignment horizontal="right"/>
    </xf>
    <xf numFmtId="1" fontId="9" fillId="2" borderId="63" applyAlignment="1" pivotButton="0" quotePrefix="0" xfId="0">
      <alignment horizontal="center" vertical="center"/>
    </xf>
    <xf numFmtId="9" fontId="0" fillId="6" borderId="55" applyProtection="1" pivotButton="0" quotePrefix="0" xfId="0">
      <protection locked="0" hidden="0"/>
    </xf>
    <xf numFmtId="3" fontId="0" fillId="2" borderId="49" pivotButton="0" quotePrefix="0" xfId="0"/>
    <xf numFmtId="164" fontId="0" fillId="2" borderId="47" pivotButton="0" quotePrefix="0" xfId="0"/>
    <xf numFmtId="164" fontId="4" fillId="2" borderId="0" applyAlignment="1" pivotButton="0" quotePrefix="0" xfId="0">
      <alignment horizontal="left"/>
    </xf>
    <xf numFmtId="3" fontId="9" fillId="2" borderId="78" applyAlignment="1" pivotButton="0" quotePrefix="0" xfId="0">
      <alignment horizontal="right"/>
    </xf>
    <xf numFmtId="3" fontId="4" fillId="2" borderId="79" pivotButton="0" quotePrefix="0" xfId="0"/>
    <xf numFmtId="9" fontId="4" fillId="2" borderId="79" pivotButton="0" quotePrefix="0" xfId="0"/>
    <xf numFmtId="3" fontId="4" fillId="2" borderId="80" pivotButton="0" quotePrefix="0" xfId="0"/>
    <xf numFmtId="164" fontId="0" fillId="2" borderId="81" pivotButton="0" quotePrefix="0" xfId="0"/>
    <xf numFmtId="164" fontId="0" fillId="2" borderId="52" pivotButton="0" quotePrefix="0" xfId="0"/>
    <xf numFmtId="164" fontId="0" fillId="0" borderId="0" applyAlignment="1" pivotButton="0" quotePrefix="0" xfId="0">
      <alignment horizontal="center"/>
    </xf>
    <xf numFmtId="164" fontId="9" fillId="0" borderId="0" pivotButton="0" quotePrefix="0" xfId="0"/>
    <xf numFmtId="164" fontId="0" fillId="0" borderId="0" applyAlignment="1" pivotButton="0" quotePrefix="0" xfId="0">
      <alignment horizontal="right"/>
    </xf>
    <xf numFmtId="164" fontId="0" fillId="0" borderId="82" applyAlignment="1" pivotButton="0" quotePrefix="0" xfId="0">
      <alignment horizontal="center"/>
    </xf>
    <xf numFmtId="164" fontId="0" fillId="0" borderId="83" pivotButton="0" quotePrefix="0" xfId="0"/>
    <xf numFmtId="164" fontId="0" fillId="0" borderId="84" pivotButton="0" quotePrefix="0" xfId="0"/>
    <xf numFmtId="164" fontId="9" fillId="0" borderId="85" applyAlignment="1" pivotButton="0" quotePrefix="0" xfId="0">
      <alignment horizontal="center"/>
    </xf>
    <xf numFmtId="164" fontId="9" fillId="0" borderId="86" applyAlignment="1" pivotButton="0" quotePrefix="0" xfId="0">
      <alignment horizontal="center"/>
    </xf>
    <xf numFmtId="164" fontId="9" fillId="0" borderId="87" applyAlignment="1" pivotButton="0" quotePrefix="0" xfId="0">
      <alignment horizontal="center" vertical="center" wrapText="1"/>
    </xf>
    <xf numFmtId="164" fontId="9" fillId="0" borderId="88" applyAlignment="1" pivotButton="0" quotePrefix="0" xfId="0">
      <alignment horizontal="center" vertical="center" wrapText="1"/>
    </xf>
    <xf numFmtId="164" fontId="0" fillId="0" borderId="89" applyAlignment="1" pivotButton="0" quotePrefix="0" xfId="0">
      <alignment horizontal="center" vertical="center" wrapText="1"/>
    </xf>
    <xf numFmtId="164" fontId="9" fillId="0" borderId="90" applyAlignment="1" pivotButton="0" quotePrefix="0" xfId="0">
      <alignment horizontal="center" vertical="center" wrapText="1"/>
    </xf>
    <xf numFmtId="164" fontId="9" fillId="0" borderId="89" applyAlignment="1" pivotButton="0" quotePrefix="0" xfId="0">
      <alignment horizontal="center" vertical="center" wrapText="1"/>
    </xf>
    <xf numFmtId="164" fontId="9" fillId="0" borderId="91" applyAlignment="1" pivotButton="0" quotePrefix="0" xfId="0">
      <alignment horizontal="center" vertical="center" wrapText="1"/>
    </xf>
    <xf numFmtId="164" fontId="9" fillId="0" borderId="92" applyAlignment="1" pivotButton="0" quotePrefix="0" xfId="0">
      <alignment horizontal="center" vertical="center" wrapText="1"/>
    </xf>
    <xf numFmtId="164" fontId="9" fillId="0" borderId="0" applyAlignment="1" pivotButton="0" quotePrefix="0" xfId="0">
      <alignment horizontal="center" vertical="center"/>
    </xf>
    <xf numFmtId="164" fontId="0" fillId="0" borderId="93" applyAlignment="1" pivotButton="0" quotePrefix="0" xfId="0">
      <alignment horizontal="center"/>
    </xf>
    <xf numFmtId="164" fontId="0" fillId="0" borderId="94" pivotButton="0" quotePrefix="0" xfId="0"/>
    <xf numFmtId="164" fontId="0" fillId="0" borderId="95" pivotButton="0" quotePrefix="0" xfId="0"/>
    <xf numFmtId="164" fontId="0" fillId="0" borderId="96" pivotButton="0" quotePrefix="0" xfId="0"/>
    <xf numFmtId="164" fontId="0" fillId="0" borderId="30" pivotButton="0" quotePrefix="0" xfId="0"/>
    <xf numFmtId="164" fontId="0" fillId="0" borderId="13" pivotButton="0" quotePrefix="0" xfId="0"/>
    <xf numFmtId="164" fontId="0" fillId="0" borderId="97" pivotButton="0" quotePrefix="0" xfId="0"/>
    <xf numFmtId="164" fontId="9" fillId="0" borderId="98" pivotButton="0" quotePrefix="0" xfId="0"/>
    <xf numFmtId="3" fontId="9" fillId="0" borderId="99" applyAlignment="1" pivotButton="0" quotePrefix="0" xfId="0">
      <alignment horizontal="center"/>
    </xf>
    <xf numFmtId="3" fontId="0" fillId="0" borderId="100" applyAlignment="1" pivotButton="0" quotePrefix="0" xfId="0">
      <alignment horizontal="center"/>
    </xf>
    <xf numFmtId="168" fontId="0" fillId="0" borderId="101" applyAlignment="1" pivotButton="0" quotePrefix="0" xfId="0">
      <alignment horizontal="right"/>
    </xf>
    <xf numFmtId="168" fontId="0" fillId="0" borderId="9" applyAlignment="1" pivotButton="0" quotePrefix="0" xfId="0">
      <alignment horizontal="right"/>
    </xf>
    <xf numFmtId="168" fontId="0" fillId="0" borderId="102" applyAlignment="1" pivotButton="0" quotePrefix="0" xfId="0">
      <alignment horizontal="right"/>
    </xf>
    <xf numFmtId="168" fontId="0" fillId="0" borderId="103" applyAlignment="1" pivotButton="0" quotePrefix="0" xfId="0">
      <alignment horizontal="right"/>
    </xf>
    <xf numFmtId="3" fontId="9" fillId="0" borderId="104" applyAlignment="1" pivotButton="0" quotePrefix="0" xfId="0">
      <alignment horizontal="center"/>
    </xf>
    <xf numFmtId="165" fontId="0" fillId="0" borderId="0" pivotButton="0" quotePrefix="0" xfId="0"/>
    <xf numFmtId="3" fontId="9" fillId="0" borderId="105" applyAlignment="1" pivotButton="0" quotePrefix="0" xfId="0">
      <alignment horizontal="center"/>
    </xf>
    <xf numFmtId="3" fontId="0" fillId="0" borderId="106" applyAlignment="1" pivotButton="0" quotePrefix="0" xfId="0">
      <alignment horizontal="center"/>
    </xf>
    <xf numFmtId="168" fontId="0" fillId="0" borderId="8" applyAlignment="1" pivotButton="0" quotePrefix="0" xfId="0">
      <alignment horizontal="right"/>
    </xf>
    <xf numFmtId="168" fontId="0" fillId="0" borderId="55" applyAlignment="1" pivotButton="0" quotePrefix="0" xfId="0">
      <alignment horizontal="right"/>
    </xf>
    <xf numFmtId="168" fontId="0" fillId="0" borderId="7" applyAlignment="1" pivotButton="0" quotePrefix="0" xfId="0">
      <alignment horizontal="right"/>
    </xf>
    <xf numFmtId="168" fontId="0" fillId="0" borderId="107" applyAlignment="1" pivotButton="0" quotePrefix="0" xfId="0">
      <alignment horizontal="right"/>
    </xf>
    <xf numFmtId="164" fontId="0" fillId="0" borderId="108" applyAlignment="1" pivotButton="0" quotePrefix="0" xfId="0">
      <alignment horizontal="center"/>
    </xf>
    <xf numFmtId="164" fontId="9" fillId="0" borderId="109" applyAlignment="1" pivotButton="0" quotePrefix="0" xfId="0">
      <alignment horizontal="center"/>
    </xf>
    <xf numFmtId="164" fontId="0" fillId="0" borderId="110" applyAlignment="1" pivotButton="0" quotePrefix="0" xfId="0">
      <alignment horizontal="center"/>
    </xf>
    <xf numFmtId="3" fontId="9" fillId="0" borderId="111" applyAlignment="1" pivotButton="0" quotePrefix="0" xfId="0">
      <alignment horizontal="center"/>
    </xf>
    <xf numFmtId="168" fontId="0" fillId="0" borderId="108" applyAlignment="1" pivotButton="0" quotePrefix="0" xfId="0">
      <alignment horizontal="right"/>
    </xf>
    <xf numFmtId="168" fontId="0" fillId="0" borderId="112" applyAlignment="1" pivotButton="0" quotePrefix="0" xfId="0">
      <alignment horizontal="right"/>
    </xf>
    <xf numFmtId="168" fontId="0" fillId="0" borderId="109" applyAlignment="1" pivotButton="0" quotePrefix="0" xfId="0">
      <alignment horizontal="right"/>
    </xf>
    <xf numFmtId="168" fontId="0" fillId="0" borderId="113" applyAlignment="1" pivotButton="0" quotePrefix="0" xfId="0">
      <alignment horizontal="right"/>
    </xf>
    <xf numFmtId="164" fontId="5" fillId="2" borderId="114" pivotButton="0" quotePrefix="0" xfId="0"/>
    <xf numFmtId="0" fontId="0" fillId="2" borderId="9" applyAlignment="1" pivotButton="0" quotePrefix="0" xfId="0">
      <alignment horizontal="center"/>
    </xf>
    <xf numFmtId="169" fontId="0" fillId="2" borderId="9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4" fillId="0" borderId="13" applyAlignment="1" pivotButton="0" quotePrefix="0" xfId="0">
      <alignment horizontal="center"/>
    </xf>
    <xf numFmtId="3" fontId="9" fillId="2" borderId="9" applyAlignment="1" pivotButton="0" quotePrefix="0" xfId="0">
      <alignment horizontal="center"/>
    </xf>
    <xf numFmtId="164" fontId="9" fillId="2" borderId="71" applyAlignment="1" pivotButton="0" quotePrefix="0" xfId="0">
      <alignment horizontal="center"/>
    </xf>
    <xf numFmtId="164" fontId="9" fillId="2" borderId="75" applyAlignment="1" pivotButton="0" quotePrefix="0" xfId="0">
      <alignment horizontal="center"/>
    </xf>
    <xf numFmtId="164" fontId="7" fillId="2" borderId="47" pivotButton="0" quotePrefix="0" xfId="0"/>
    <xf numFmtId="164" fontId="4" fillId="2" borderId="76" applyAlignment="1" pivotButton="0" quotePrefix="0" xfId="0">
      <alignment horizontal="center" vertical="center" wrapText="1"/>
    </xf>
    <xf numFmtId="164" fontId="9" fillId="0" borderId="9" applyAlignment="1" pivotButton="0" quotePrefix="0" xfId="0">
      <alignment horizontal="center" vertical="center" wrapText="1"/>
    </xf>
    <xf numFmtId="164" fontId="4" fillId="2" borderId="9" applyAlignment="1" pivotButton="0" quotePrefix="0" xfId="0">
      <alignment horizontal="center" vertical="center" wrapText="1"/>
    </xf>
    <xf numFmtId="164" fontId="4" fillId="2" borderId="102" applyAlignment="1" pivotButton="0" quotePrefix="0" xfId="0">
      <alignment horizontal="center" vertical="center" wrapText="1"/>
    </xf>
    <xf numFmtId="164" fontId="0" fillId="2" borderId="49" applyAlignment="1" pivotButton="0" quotePrefix="0" xfId="0">
      <alignment vertical="center"/>
    </xf>
    <xf numFmtId="164" fontId="0" fillId="2" borderId="115" pivotButton="0" quotePrefix="0" xfId="0"/>
    <xf numFmtId="167" fontId="0" fillId="0" borderId="116" pivotButton="0" quotePrefix="0" xfId="0"/>
    <xf numFmtId="167" fontId="0" fillId="0" borderId="117" pivotButton="0" quotePrefix="0" xfId="0"/>
    <xf numFmtId="3" fontId="0" fillId="0" borderId="117" pivotButton="0" quotePrefix="0" xfId="0"/>
    <xf numFmtId="9" fontId="0" fillId="2" borderId="117" pivotButton="0" quotePrefix="0" xfId="0"/>
    <xf numFmtId="3" fontId="0" fillId="2" borderId="118" pivotButton="0" quotePrefix="0" xfId="0"/>
    <xf numFmtId="3" fontId="9" fillId="2" borderId="117" pivotButton="0" quotePrefix="0" xfId="0"/>
    <xf numFmtId="164" fontId="0" fillId="2" borderId="34" pivotButton="0" quotePrefix="0" xfId="0"/>
    <xf numFmtId="167" fontId="0" fillId="0" borderId="31" pivotButton="0" quotePrefix="0" xfId="0"/>
    <xf numFmtId="167" fontId="0" fillId="0" borderId="33" pivotButton="0" quotePrefix="0" xfId="0"/>
    <xf numFmtId="3" fontId="0" fillId="0" borderId="33" pivotButton="0" quotePrefix="0" xfId="0"/>
    <xf numFmtId="3" fontId="0" fillId="2" borderId="34" pivotButton="0" quotePrefix="0" xfId="0"/>
    <xf numFmtId="164" fontId="0" fillId="2" borderId="119" pivotButton="0" quotePrefix="0" xfId="0"/>
    <xf numFmtId="167" fontId="0" fillId="0" borderId="120" pivotButton="0" quotePrefix="0" xfId="0"/>
    <xf numFmtId="167" fontId="0" fillId="0" borderId="121" pivotButton="0" quotePrefix="0" xfId="0"/>
    <xf numFmtId="3" fontId="0" fillId="0" borderId="121" pivotButton="0" quotePrefix="0" xfId="0"/>
    <xf numFmtId="9" fontId="0" fillId="2" borderId="121" pivotButton="0" quotePrefix="0" xfId="0"/>
    <xf numFmtId="3" fontId="0" fillId="2" borderId="119" pivotButton="0" quotePrefix="0" xfId="0"/>
    <xf numFmtId="3" fontId="4" fillId="2" borderId="67" pivotButton="0" quotePrefix="0" xfId="0"/>
    <xf numFmtId="164" fontId="0" fillId="2" borderId="11" pivotButton="0" quotePrefix="0" xfId="0"/>
    <xf numFmtId="3" fontId="4" fillId="2" borderId="9" pivotButton="0" quotePrefix="0" xfId="0"/>
    <xf numFmtId="3" fontId="0" fillId="2" borderId="8" applyAlignment="1" pivotButton="0" quotePrefix="0" xfId="0">
      <alignment vertical="center"/>
    </xf>
    <xf numFmtId="3" fontId="4" fillId="2" borderId="122" pivotButton="0" quotePrefix="0" xfId="0"/>
    <xf numFmtId="170" fontId="0" fillId="0" borderId="117" pivotButton="0" quotePrefix="0" xfId="0"/>
    <xf numFmtId="3" fontId="0" fillId="0" borderId="117" applyAlignment="1" pivotButton="0" quotePrefix="0" xfId="0">
      <alignment horizontal="center"/>
    </xf>
    <xf numFmtId="166" fontId="0" fillId="2" borderId="117" pivotButton="0" quotePrefix="0" xfId="0"/>
    <xf numFmtId="166" fontId="0" fillId="2" borderId="118" pivotButton="0" quotePrefix="0" xfId="0"/>
    <xf numFmtId="3" fontId="9" fillId="2" borderId="33" pivotButton="0" quotePrefix="0" xfId="0"/>
    <xf numFmtId="170" fontId="0" fillId="0" borderId="33" pivotButton="0" quotePrefix="0" xfId="0"/>
    <xf numFmtId="3" fontId="0" fillId="0" borderId="33" applyAlignment="1" pivotButton="0" quotePrefix="0" xfId="0">
      <alignment horizontal="center"/>
    </xf>
    <xf numFmtId="166" fontId="0" fillId="2" borderId="33" pivotButton="0" quotePrefix="0" xfId="0"/>
    <xf numFmtId="170" fontId="0" fillId="0" borderId="121" pivotButton="0" quotePrefix="0" xfId="0"/>
    <xf numFmtId="3" fontId="0" fillId="0" borderId="121" applyAlignment="1" pivotButton="0" quotePrefix="0" xfId="0">
      <alignment horizontal="center"/>
    </xf>
    <xf numFmtId="166" fontId="0" fillId="2" borderId="121" pivotButton="0" quotePrefix="0" xfId="0"/>
    <xf numFmtId="166" fontId="0" fillId="2" borderId="119" pivotButton="0" quotePrefix="0" xfId="0"/>
    <xf numFmtId="164" fontId="0" fillId="2" borderId="125" applyAlignment="1" pivotButton="0" quotePrefix="0" xfId="0">
      <alignment vertical="center"/>
    </xf>
    <xf numFmtId="3" fontId="9" fillId="2" borderId="67" applyAlignment="1" pivotButton="0" quotePrefix="0" xfId="0">
      <alignment vertical="center"/>
    </xf>
    <xf numFmtId="164" fontId="0" fillId="2" borderId="126" applyAlignment="1" pivotButton="0" quotePrefix="0" xfId="0">
      <alignment vertical="center"/>
    </xf>
    <xf numFmtId="3" fontId="9" fillId="2" borderId="114" applyAlignment="1" pivotButton="0" quotePrefix="0" xfId="0">
      <alignment vertical="center"/>
    </xf>
    <xf numFmtId="166" fontId="0" fillId="2" borderId="72" pivotButton="0" quotePrefix="0" xfId="0"/>
    <xf numFmtId="166" fontId="0" fillId="2" borderId="13" pivotButton="0" quotePrefix="0" xfId="0"/>
    <xf numFmtId="3" fontId="9" fillId="2" borderId="127" pivotButton="0" quotePrefix="0" xfId="0"/>
    <xf numFmtId="164" fontId="4" fillId="2" borderId="128" applyAlignment="1" pivotButton="0" quotePrefix="0" xfId="0">
      <alignment horizontal="right" vertical="center"/>
    </xf>
    <xf numFmtId="3" fontId="4" fillId="2" borderId="128" applyAlignment="1" pivotButton="0" quotePrefix="0" xfId="0">
      <alignment vertical="center"/>
    </xf>
    <xf numFmtId="164" fontId="0" fillId="2" borderId="128" applyAlignment="1" pivotButton="0" quotePrefix="0" xfId="0">
      <alignment vertical="center"/>
    </xf>
    <xf numFmtId="164" fontId="0" fillId="2" borderId="8" applyAlignment="1" pivotButton="0" quotePrefix="0" xfId="0">
      <alignment vertical="center"/>
    </xf>
    <xf numFmtId="3" fontId="4" fillId="2" borderId="122" applyAlignment="1" pivotButton="0" quotePrefix="0" xfId="0">
      <alignment vertical="center"/>
    </xf>
    <xf numFmtId="164" fontId="0" fillId="2" borderId="129" pivotButton="0" quotePrefix="0" xfId="0"/>
    <xf numFmtId="164" fontId="0" fillId="2" borderId="130" pivotButton="0" quotePrefix="0" xfId="0"/>
    <xf numFmtId="164" fontId="0" fillId="2" borderId="131" pivotButton="0" quotePrefix="0" xfId="0"/>
    <xf numFmtId="164" fontId="0" fillId="2" borderId="132" pivotButton="0" quotePrefix="0" xfId="0"/>
    <xf numFmtId="3" fontId="9" fillId="2" borderId="121" pivotButton="0" quotePrefix="0" xfId="0"/>
    <xf numFmtId="164" fontId="4" fillId="2" borderId="129" applyAlignment="1" pivotButton="0" quotePrefix="0" xfId="0">
      <alignment horizontal="right" vertical="center"/>
    </xf>
    <xf numFmtId="164" fontId="0" fillId="2" borderId="129" applyAlignment="1" pivotButton="0" quotePrefix="0" xfId="0">
      <alignment vertical="center"/>
    </xf>
    <xf numFmtId="3" fontId="0" fillId="2" borderId="129" applyAlignment="1" pivotButton="0" quotePrefix="0" xfId="0">
      <alignment vertical="center"/>
    </xf>
    <xf numFmtId="3" fontId="4" fillId="2" borderId="133" applyAlignment="1" pivotButton="0" quotePrefix="0" xfId="0">
      <alignment vertical="center"/>
    </xf>
    <xf numFmtId="164" fontId="0" fillId="2" borderId="128" pivotButton="0" quotePrefix="0" xfId="0"/>
    <xf numFmtId="164" fontId="0" fillId="2" borderId="128" applyAlignment="1" pivotButton="0" quotePrefix="0" xfId="0">
      <alignment horizontal="right"/>
    </xf>
    <xf numFmtId="0" fontId="0" fillId="0" borderId="128" applyAlignment="1" pivotButton="0" quotePrefix="0" xfId="0">
      <alignment horizontal="center"/>
    </xf>
    <xf numFmtId="49" fontId="0" fillId="0" borderId="128" applyAlignment="1" pivotButton="0" quotePrefix="0" xfId="0">
      <alignment horizontal="right"/>
    </xf>
    <xf numFmtId="49" fontId="5" fillId="0" borderId="128" pivotButton="0" quotePrefix="0" xfId="0"/>
    <xf numFmtId="0" fontId="5" fillId="0" borderId="128" pivotButton="0" quotePrefix="0" xfId="0"/>
    <xf numFmtId="0" fontId="0" fillId="0" borderId="0" applyAlignment="1" pivotButton="0" quotePrefix="0" xfId="0">
      <alignment horizontal="center"/>
    </xf>
    <xf numFmtId="49" fontId="0" fillId="0" borderId="0" applyAlignment="1" pivotButton="0" quotePrefix="0" xfId="0">
      <alignment horizontal="right"/>
    </xf>
    <xf numFmtId="49" fontId="5" fillId="0" borderId="0" pivotButton="0" quotePrefix="0" xfId="0"/>
    <xf numFmtId="0" fontId="5" fillId="0" borderId="0" pivotButton="0" quotePrefix="0" xfId="0"/>
    <xf numFmtId="164" fontId="9" fillId="2" borderId="67" applyAlignment="1" pivotButton="0" quotePrefix="0" xfId="0">
      <alignment horizontal="center"/>
    </xf>
    <xf numFmtId="164" fontId="9" fillId="2" borderId="85" applyAlignment="1" pivotButton="0" quotePrefix="0" xfId="0">
      <alignment horizontal="center"/>
    </xf>
    <xf numFmtId="164" fontId="7" fillId="2" borderId="126" pivotButton="0" quotePrefix="0" xfId="0"/>
    <xf numFmtId="164" fontId="4" fillId="2" borderId="125" pivotButton="0" quotePrefix="0" xfId="0"/>
    <xf numFmtId="164" fontId="4" fillId="2" borderId="128" pivotButton="0" quotePrefix="0" xfId="0"/>
    <xf numFmtId="164" fontId="0" fillId="2" borderId="8" pivotButton="0" quotePrefix="0" xfId="0"/>
    <xf numFmtId="164" fontId="13" fillId="2" borderId="130" applyAlignment="1" pivotButton="0" quotePrefix="0" xfId="0">
      <alignment horizontal="left" vertical="center"/>
    </xf>
    <xf numFmtId="167" fontId="13" fillId="0" borderId="123" applyAlignment="1" pivotButton="0" quotePrefix="0" xfId="0">
      <alignment horizontal="left" vertical="center"/>
    </xf>
    <xf numFmtId="167" fontId="13" fillId="0" borderId="135" applyAlignment="1" pivotButton="0" quotePrefix="0" xfId="0">
      <alignment horizontal="left" vertical="center"/>
    </xf>
    <xf numFmtId="170" fontId="5" fillId="0" borderId="117" applyAlignment="1" pivotButton="0" quotePrefix="0" xfId="0">
      <alignment vertical="center" wrapText="1"/>
    </xf>
    <xf numFmtId="170" fontId="5" fillId="2" borderId="117" applyAlignment="1" pivotButton="0" quotePrefix="0" xfId="0">
      <alignment vertical="center" wrapText="1"/>
    </xf>
    <xf numFmtId="170" fontId="5" fillId="0" borderId="117" applyAlignment="1" pivotButton="0" quotePrefix="0" xfId="0">
      <alignment horizontal="center" vertical="center" wrapText="1"/>
    </xf>
    <xf numFmtId="170" fontId="5" fillId="0" borderId="118" applyAlignment="1" pivotButton="0" quotePrefix="0" xfId="0">
      <alignment horizontal="center" vertical="center" wrapText="1"/>
    </xf>
    <xf numFmtId="3" fontId="4" fillId="2" borderId="117" applyAlignment="1" pivotButton="0" quotePrefix="0" xfId="0">
      <alignment horizontal="right" vertical="center" wrapText="1"/>
    </xf>
    <xf numFmtId="164" fontId="13" fillId="2" borderId="131" applyAlignment="1" pivotButton="0" quotePrefix="0" xfId="0">
      <alignment horizontal="left" vertical="center"/>
    </xf>
    <xf numFmtId="167" fontId="13" fillId="0" borderId="32" applyAlignment="1" pivotButton="0" quotePrefix="0" xfId="0">
      <alignment horizontal="left" vertical="center"/>
    </xf>
    <xf numFmtId="167" fontId="13" fillId="0" borderId="65" applyAlignment="1" pivotButton="0" quotePrefix="0" xfId="0">
      <alignment horizontal="left" vertical="center"/>
    </xf>
    <xf numFmtId="170" fontId="5" fillId="0" borderId="33" applyAlignment="1" pivotButton="0" quotePrefix="0" xfId="0">
      <alignment vertical="center" wrapText="1"/>
    </xf>
    <xf numFmtId="170" fontId="5" fillId="2" borderId="33" applyAlignment="1" pivotButton="0" quotePrefix="0" xfId="0">
      <alignment vertical="center" wrapText="1"/>
    </xf>
    <xf numFmtId="170" fontId="5" fillId="0" borderId="33" applyAlignment="1" pivotButton="0" quotePrefix="0" xfId="0">
      <alignment horizontal="center" vertical="center" wrapText="1"/>
    </xf>
    <xf numFmtId="170" fontId="5" fillId="0" borderId="34" applyAlignment="1" pivotButton="0" quotePrefix="0" xfId="0">
      <alignment horizontal="center" vertical="center" wrapText="1"/>
    </xf>
    <xf numFmtId="3" fontId="4" fillId="2" borderId="33" applyAlignment="1" pivotButton="0" quotePrefix="0" xfId="0">
      <alignment horizontal="right" vertical="center" wrapText="1"/>
    </xf>
    <xf numFmtId="164" fontId="13" fillId="2" borderId="132" applyAlignment="1" pivotButton="0" quotePrefix="0" xfId="0">
      <alignment horizontal="left" vertical="center"/>
    </xf>
    <xf numFmtId="167" fontId="13" fillId="0" borderId="136" applyAlignment="1" pivotButton="0" quotePrefix="0" xfId="0">
      <alignment horizontal="left" vertical="center"/>
    </xf>
    <xf numFmtId="167" fontId="13" fillId="0" borderId="137" applyAlignment="1" pivotButton="0" quotePrefix="0" xfId="0">
      <alignment horizontal="left" vertical="center"/>
    </xf>
    <xf numFmtId="170" fontId="5" fillId="0" borderId="127" applyAlignment="1" pivotButton="0" quotePrefix="0" xfId="0">
      <alignment vertical="center" wrapText="1"/>
    </xf>
    <xf numFmtId="170" fontId="5" fillId="2" borderId="127" applyAlignment="1" pivotButton="0" quotePrefix="0" xfId="0">
      <alignment vertical="center" wrapText="1"/>
    </xf>
    <xf numFmtId="170" fontId="5" fillId="0" borderId="127" applyAlignment="1" pivotButton="0" quotePrefix="0" xfId="0">
      <alignment horizontal="center" vertical="center" wrapText="1"/>
    </xf>
    <xf numFmtId="170" fontId="5" fillId="0" borderId="138" applyAlignment="1" pivotButton="0" quotePrefix="0" xfId="0">
      <alignment horizontal="center" vertical="center" wrapText="1"/>
    </xf>
    <xf numFmtId="3" fontId="4" fillId="2" borderId="127" applyAlignment="1" pivotButton="0" quotePrefix="0" xfId="0">
      <alignment horizontal="right" vertical="center" wrapText="1"/>
    </xf>
    <xf numFmtId="164" fontId="0" fillId="2" borderId="101" pivotButton="0" quotePrefix="0" xfId="0"/>
    <xf numFmtId="170" fontId="5" fillId="2" borderId="117" applyAlignment="1" pivotButton="0" quotePrefix="0" xfId="0">
      <alignment horizontal="center" vertical="center" wrapText="1"/>
    </xf>
    <xf numFmtId="170" fontId="5" fillId="2" borderId="33" applyAlignment="1" pivotButton="0" quotePrefix="0" xfId="0">
      <alignment horizontal="center" vertical="center" wrapText="1"/>
    </xf>
    <xf numFmtId="170" fontId="5" fillId="2" borderId="127" applyAlignment="1" pivotButton="0" quotePrefix="0" xfId="0">
      <alignment horizontal="center" vertical="center" wrapText="1"/>
    </xf>
    <xf numFmtId="3" fontId="0" fillId="2" borderId="11" applyAlignment="1" pivotButton="0" quotePrefix="0" xfId="0">
      <alignment vertical="center"/>
    </xf>
    <xf numFmtId="3" fontId="9" fillId="2" borderId="122" applyAlignment="1" pivotButton="0" quotePrefix="0" xfId="0">
      <alignment vertical="center"/>
    </xf>
    <xf numFmtId="164" fontId="4" fillId="2" borderId="102" applyAlignment="1" pivotButton="0" quotePrefix="0" xfId="0">
      <alignment horizontal="left" vertical="center"/>
    </xf>
    <xf numFmtId="164" fontId="4" fillId="2" borderId="114" applyAlignment="1" pivotButton="0" quotePrefix="0" xfId="0">
      <alignment horizontal="left" vertical="center"/>
    </xf>
    <xf numFmtId="164" fontId="4" fillId="2" borderId="101" applyAlignment="1" pivotButton="0" quotePrefix="0" xfId="0">
      <alignment horizontal="left" vertical="center"/>
    </xf>
    <xf numFmtId="164" fontId="0" fillId="2" borderId="100" pivotButton="0" quotePrefix="0" xfId="0"/>
    <xf numFmtId="167" fontId="5" fillId="0" borderId="117" applyAlignment="1" pivotButton="0" quotePrefix="0" xfId="0">
      <alignment horizontal="center" vertical="center"/>
    </xf>
    <xf numFmtId="3" fontId="9" fillId="2" borderId="117" applyAlignment="1" pivotButton="0" quotePrefix="0" xfId="0">
      <alignment horizontal="right" vertical="center" wrapText="1"/>
    </xf>
    <xf numFmtId="167" fontId="5" fillId="0" borderId="33" applyAlignment="1" pivotButton="0" quotePrefix="0" xfId="0">
      <alignment horizontal="center" vertical="center"/>
    </xf>
    <xf numFmtId="3" fontId="9" fillId="2" borderId="33" applyAlignment="1" pivotButton="0" quotePrefix="0" xfId="0">
      <alignment horizontal="right" vertical="center" wrapText="1"/>
    </xf>
    <xf numFmtId="167" fontId="5" fillId="0" borderId="13" applyAlignment="1" pivotButton="0" quotePrefix="0" xfId="0">
      <alignment horizontal="center" vertical="center"/>
    </xf>
    <xf numFmtId="3" fontId="9" fillId="2" borderId="13" applyAlignment="1" pivotButton="0" quotePrefix="0" xfId="0">
      <alignment horizontal="right" vertical="center" wrapText="1"/>
    </xf>
    <xf numFmtId="3" fontId="5" fillId="2" borderId="118" applyAlignment="1" pivotButton="0" quotePrefix="0" xfId="0">
      <alignment horizontal="right" vertical="center" wrapText="1"/>
    </xf>
    <xf numFmtId="3" fontId="5" fillId="2" borderId="34" applyAlignment="1" pivotButton="0" quotePrefix="0" xfId="0">
      <alignment horizontal="right" vertical="center" wrapText="1"/>
    </xf>
    <xf numFmtId="170" fontId="5" fillId="0" borderId="121" applyAlignment="1" pivotButton="0" quotePrefix="0" xfId="0">
      <alignment horizontal="center" vertical="center" wrapText="1"/>
    </xf>
    <xf numFmtId="3" fontId="5" fillId="2" borderId="119" applyAlignment="1" pivotButton="0" quotePrefix="0" xfId="0">
      <alignment horizontal="right" vertical="center" wrapText="1"/>
    </xf>
    <xf numFmtId="3" fontId="4" fillId="2" borderId="121" applyAlignment="1" pivotButton="0" quotePrefix="0" xfId="0">
      <alignment horizontal="right" vertical="center" wrapText="1"/>
    </xf>
    <xf numFmtId="164" fontId="5" fillId="2" borderId="132" pivotButton="0" quotePrefix="0" xfId="0"/>
    <xf numFmtId="3" fontId="9" fillId="2" borderId="121" applyAlignment="1" pivotButton="0" quotePrefix="0" xfId="0">
      <alignment horizontal="right" vertical="center" wrapText="1"/>
    </xf>
    <xf numFmtId="3" fontId="0" fillId="2" borderId="0" pivotButton="0" quotePrefix="0" xfId="0"/>
    <xf numFmtId="3" fontId="4" fillId="2" borderId="18" pivotButton="0" quotePrefix="0" xfId="0"/>
    <xf numFmtId="164" fontId="5" fillId="2" borderId="0" applyAlignment="1" pivotButton="0" quotePrefix="0" xfId="0">
      <alignment horizontal="left" vertical="center"/>
    </xf>
    <xf numFmtId="164" fontId="0" fillId="2" borderId="11" applyAlignment="1" pivotButton="0" quotePrefix="0" xfId="0">
      <alignment vertical="center"/>
    </xf>
    <xf numFmtId="3" fontId="4" fillId="2" borderId="77" applyAlignment="1" pivotButton="0" quotePrefix="0" xfId="0">
      <alignment horizontal="right" vertical="center" wrapText="1"/>
    </xf>
    <xf numFmtId="164" fontId="7" fillId="2" borderId="0" applyAlignment="1" pivotButton="0" quotePrefix="0" xfId="0">
      <alignment horizontal="left" vertical="center"/>
    </xf>
    <xf numFmtId="3" fontId="4" fillId="2" borderId="11" applyAlignment="1" pivotButton="0" quotePrefix="0" xfId="0">
      <alignment horizontal="center" vertical="center" wrapText="1"/>
    </xf>
    <xf numFmtId="164" fontId="4" fillId="2" borderId="81" applyAlignment="1" pivotButton="0" quotePrefix="0" xfId="0">
      <alignment horizontal="center" vertical="center"/>
    </xf>
    <xf numFmtId="164" fontId="0" fillId="0" borderId="134" pivotButton="0" quotePrefix="0" xfId="0"/>
    <xf numFmtId="0" fontId="0" fillId="0" borderId="141" applyAlignment="1" pivotButton="0" quotePrefix="0" xfId="0">
      <alignment horizontal="center"/>
    </xf>
    <xf numFmtId="3" fontId="0" fillId="0" borderId="143" applyAlignment="1" pivotButton="0" quotePrefix="0" xfId="0">
      <alignment horizontal="center"/>
    </xf>
    <xf numFmtId="3" fontId="0" fillId="0" borderId="144" pivotButton="0" quotePrefix="0" xfId="0"/>
    <xf numFmtId="3" fontId="0" fillId="0" borderId="145" pivotButton="0" quotePrefix="0" xfId="0"/>
    <xf numFmtId="3" fontId="0" fillId="0" borderId="146" pivotButton="0" quotePrefix="0" xfId="0"/>
    <xf numFmtId="3" fontId="9" fillId="0" borderId="143" pivotButton="0" quotePrefix="0" xfId="0"/>
    <xf numFmtId="169" fontId="0" fillId="0" borderId="0" pivotButton="0" quotePrefix="0" xfId="0"/>
    <xf numFmtId="3" fontId="0" fillId="0" borderId="0" pivotButton="0" quotePrefix="0" xfId="0"/>
    <xf numFmtId="0" fontId="0" fillId="3" borderId="9" applyAlignment="1" applyProtection="1" pivotButton="0" quotePrefix="0" xfId="0">
      <alignment horizontal="center"/>
      <protection locked="0" hidden="0"/>
    </xf>
    <xf numFmtId="169" fontId="0" fillId="3" borderId="9" applyAlignment="1" applyProtection="1" pivotButton="0" quotePrefix="0" xfId="0">
      <alignment horizontal="center"/>
      <protection locked="0" hidden="0"/>
    </xf>
    <xf numFmtId="9" fontId="0" fillId="3" borderId="117" applyProtection="1" pivotButton="0" quotePrefix="0" xfId="0">
      <protection locked="0" hidden="0"/>
    </xf>
    <xf numFmtId="9" fontId="0" fillId="3" borderId="33" applyProtection="1" pivotButton="0" quotePrefix="0" xfId="0">
      <protection locked="0" hidden="0"/>
    </xf>
    <xf numFmtId="9" fontId="0" fillId="3" borderId="121" applyProtection="1" pivotButton="0" quotePrefix="0" xfId="0">
      <protection locked="0" hidden="0"/>
    </xf>
    <xf numFmtId="166" fontId="0" fillId="3" borderId="117" applyProtection="1" pivotButton="0" quotePrefix="0" xfId="0">
      <protection locked="0" hidden="0"/>
    </xf>
    <xf numFmtId="166" fontId="0" fillId="3" borderId="33" applyProtection="1" pivotButton="0" quotePrefix="0" xfId="0">
      <protection locked="0" hidden="0"/>
    </xf>
    <xf numFmtId="166" fontId="0" fillId="3" borderId="121" applyProtection="1" pivotButton="0" quotePrefix="0" xfId="0">
      <protection locked="0" hidden="0"/>
    </xf>
    <xf numFmtId="164" fontId="0" fillId="2" borderId="130" applyProtection="1" pivotButton="0" quotePrefix="0" xfId="0">
      <protection locked="0" hidden="0"/>
    </xf>
    <xf numFmtId="3" fontId="9" fillId="3" borderId="117" applyProtection="1" pivotButton="0" quotePrefix="0" xfId="0">
      <protection locked="0" hidden="0"/>
    </xf>
    <xf numFmtId="164" fontId="0" fillId="2" borderId="131" applyProtection="1" pivotButton="0" quotePrefix="0" xfId="0">
      <protection locked="0" hidden="0"/>
    </xf>
    <xf numFmtId="3" fontId="9" fillId="3" borderId="33" applyProtection="1" pivotButton="0" quotePrefix="0" xfId="0">
      <protection locked="0" hidden="0"/>
    </xf>
    <xf numFmtId="164" fontId="0" fillId="2" borderId="132" applyProtection="1" pivotButton="0" quotePrefix="0" xfId="0">
      <protection locked="0" hidden="0"/>
    </xf>
    <xf numFmtId="3" fontId="9" fillId="3" borderId="121" applyProtection="1" pivotButton="0" quotePrefix="0" xfId="0">
      <protection locked="0" hidden="0"/>
    </xf>
    <xf numFmtId="0" fontId="0" fillId="0" borderId="128" applyAlignment="1" applyProtection="1" pivotButton="0" quotePrefix="0" xfId="0">
      <alignment horizontal="center"/>
      <protection locked="0" hidden="0"/>
    </xf>
    <xf numFmtId="49" fontId="0" fillId="0" borderId="128" applyAlignment="1" applyProtection="1" pivotButton="0" quotePrefix="0" xfId="0">
      <alignment horizontal="right"/>
      <protection locked="0" hidden="0"/>
    </xf>
    <xf numFmtId="49" fontId="5" fillId="0" borderId="128" applyProtection="1" pivotButton="0" quotePrefix="0" xfId="0">
      <protection locked="0" hidden="0"/>
    </xf>
    <xf numFmtId="0" fontId="5" fillId="0" borderId="128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49" fontId="0" fillId="0" borderId="0" applyAlignment="1" applyProtection="1" pivotButton="0" quotePrefix="0" xfId="0">
      <alignment horizontal="right"/>
      <protection locked="0" hidden="0"/>
    </xf>
    <xf numFmtId="49" fontId="5" fillId="0" borderId="0" applyProtection="1" pivotButton="0" quotePrefix="0" xfId="0">
      <protection locked="0" hidden="0"/>
    </xf>
    <xf numFmtId="0" fontId="5" fillId="0" borderId="0" applyProtection="1" pivotButton="0" quotePrefix="0" xfId="0">
      <protection locked="0" hidden="0"/>
    </xf>
    <xf numFmtId="164" fontId="13" fillId="2" borderId="130" applyAlignment="1" applyProtection="1" pivotButton="0" quotePrefix="0" xfId="0">
      <alignment horizontal="left" vertical="center"/>
      <protection locked="0" hidden="0"/>
    </xf>
    <xf numFmtId="170" fontId="5" fillId="3" borderId="117" applyAlignment="1" applyProtection="1" pivotButton="0" quotePrefix="0" xfId="0">
      <alignment vertical="center" wrapText="1"/>
      <protection locked="0" hidden="0"/>
    </xf>
    <xf numFmtId="164" fontId="13" fillId="2" borderId="131" applyAlignment="1" applyProtection="1" pivotButton="0" quotePrefix="0" xfId="0">
      <alignment horizontal="left" vertical="center"/>
      <protection locked="0" hidden="0"/>
    </xf>
    <xf numFmtId="170" fontId="5" fillId="3" borderId="33" applyAlignment="1" applyProtection="1" pivotButton="0" quotePrefix="0" xfId="0">
      <alignment vertical="center" wrapText="1"/>
      <protection locked="0" hidden="0"/>
    </xf>
    <xf numFmtId="164" fontId="13" fillId="2" borderId="132" applyAlignment="1" applyProtection="1" pivotButton="0" quotePrefix="0" xfId="0">
      <alignment horizontal="left" vertical="center"/>
      <protection locked="0" hidden="0"/>
    </xf>
    <xf numFmtId="170" fontId="5" fillId="3" borderId="127" applyAlignment="1" applyProtection="1" pivotButton="0" quotePrefix="0" xfId="0">
      <alignment vertical="center" wrapText="1"/>
      <protection locked="0" hidden="0"/>
    </xf>
    <xf numFmtId="170" fontId="5" fillId="3" borderId="117" applyAlignment="1" applyProtection="1" pivotButton="0" quotePrefix="0" xfId="0">
      <alignment horizontal="center" vertical="center" wrapText="1"/>
      <protection locked="0" hidden="0"/>
    </xf>
    <xf numFmtId="170" fontId="5" fillId="3" borderId="33" applyAlignment="1" applyProtection="1" pivotButton="0" quotePrefix="0" xfId="0">
      <alignment horizontal="center" vertical="center" wrapText="1"/>
      <protection locked="0" hidden="0"/>
    </xf>
    <xf numFmtId="170" fontId="5" fillId="3" borderId="127" applyAlignment="1" applyProtection="1" pivotButton="0" quotePrefix="0" xfId="0">
      <alignment horizontal="center" vertical="center" wrapText="1"/>
      <protection locked="0" hidden="0"/>
    </xf>
    <xf numFmtId="3" fontId="9" fillId="3" borderId="117" applyAlignment="1" applyProtection="1" pivotButton="0" quotePrefix="0" xfId="0">
      <alignment horizontal="right" vertical="center" wrapText="1"/>
      <protection locked="0" hidden="0"/>
    </xf>
    <xf numFmtId="3" fontId="9" fillId="3" borderId="33" applyAlignment="1" applyProtection="1" pivotButton="0" quotePrefix="0" xfId="0">
      <alignment horizontal="right" vertical="center" wrapText="1"/>
      <protection locked="0" hidden="0"/>
    </xf>
    <xf numFmtId="3" fontId="9" fillId="3" borderId="13" applyAlignment="1" applyProtection="1" pivotButton="0" quotePrefix="0" xfId="0">
      <alignment horizontal="right" vertical="center" wrapText="1"/>
      <protection locked="0" hidden="0"/>
    </xf>
    <xf numFmtId="3" fontId="5" fillId="3" borderId="118" applyAlignment="1" applyProtection="1" pivotButton="0" quotePrefix="0" xfId="0">
      <alignment horizontal="right" vertical="center" wrapText="1"/>
      <protection locked="0" hidden="0"/>
    </xf>
    <xf numFmtId="3" fontId="5" fillId="3" borderId="34" applyAlignment="1" applyProtection="1" pivotButton="0" quotePrefix="0" xfId="0">
      <alignment horizontal="right" vertical="center" wrapText="1"/>
      <protection locked="0" hidden="0"/>
    </xf>
    <xf numFmtId="3" fontId="5" fillId="3" borderId="119" applyAlignment="1" applyProtection="1" pivotButton="0" quotePrefix="0" xfId="0">
      <alignment horizontal="right" vertical="center" wrapText="1"/>
      <protection locked="0" hidden="0"/>
    </xf>
    <xf numFmtId="3" fontId="9" fillId="3" borderId="121" applyAlignment="1" applyProtection="1" pivotButton="0" quotePrefix="0" xfId="0">
      <alignment horizontal="right" vertical="center" wrapText="1"/>
      <protection locked="0" hidden="0"/>
    </xf>
    <xf numFmtId="170" fontId="5" fillId="0" borderId="117" applyAlignment="1" pivotButton="0" quotePrefix="0" xfId="0">
      <alignment horizontal="right" vertical="center" wrapText="1"/>
    </xf>
    <xf numFmtId="170" fontId="5" fillId="0" borderId="33" applyAlignment="1" pivotButton="0" quotePrefix="0" xfId="0">
      <alignment horizontal="right" vertical="center" wrapText="1"/>
    </xf>
    <xf numFmtId="170" fontId="5" fillId="0" borderId="127" applyAlignment="1" pivotButton="0" quotePrefix="0" xfId="0">
      <alignment horizontal="right" vertical="center" wrapText="1"/>
    </xf>
    <xf numFmtId="0" fontId="13" fillId="3" borderId="32" applyAlignment="1" applyProtection="1" pivotButton="0" quotePrefix="0" xfId="0">
      <alignment horizontal="left" vertical="center"/>
      <protection locked="0" hidden="0"/>
    </xf>
    <xf numFmtId="0" fontId="0" fillId="0" borderId="65" applyProtection="1" pivotButton="0" quotePrefix="0" xfId="0">
      <protection locked="0" hidden="0"/>
    </xf>
    <xf numFmtId="3" fontId="0" fillId="3" borderId="33" applyProtection="1" pivotButton="0" quotePrefix="0" xfId="0">
      <protection locked="0" hidden="0"/>
    </xf>
    <xf numFmtId="164" fontId="4" fillId="2" borderId="14" applyAlignment="1" pivotButton="0" quotePrefix="0" xfId="0">
      <alignment horizontal="center"/>
    </xf>
    <xf numFmtId="0" fontId="0" fillId="0" borderId="147" pivotButton="0" quotePrefix="0" xfId="0"/>
    <xf numFmtId="0" fontId="0" fillId="0" borderId="148" pivotButton="0" quotePrefix="0" xfId="0"/>
    <xf numFmtId="164" fontId="5" fillId="3" borderId="35" applyAlignment="1" applyProtection="1" pivotButton="0" quotePrefix="0" xfId="0">
      <alignment horizontal="left" vertical="center"/>
      <protection locked="0" hidden="0"/>
    </xf>
    <xf numFmtId="0" fontId="0" fillId="0" borderId="114" applyProtection="1" pivotButton="0" quotePrefix="0" xfId="0">
      <protection locked="0" hidden="0"/>
    </xf>
    <xf numFmtId="0" fontId="0" fillId="0" borderId="133" applyProtection="1" pivotButton="0" quotePrefix="0" xfId="0">
      <protection locked="0" hidden="0"/>
    </xf>
    <xf numFmtId="0" fontId="13" fillId="3" borderId="37" applyAlignment="1" applyProtection="1" pivotButton="0" quotePrefix="0" xfId="0">
      <alignment horizontal="left" vertical="center"/>
      <protection locked="0" hidden="0"/>
    </xf>
    <xf numFmtId="0" fontId="0" fillId="0" borderId="66" applyProtection="1" pivotButton="0" quotePrefix="0" xfId="0">
      <protection locked="0" hidden="0"/>
    </xf>
    <xf numFmtId="0" fontId="5" fillId="3" borderId="38" applyAlignment="1" applyProtection="1" pivotButton="0" quotePrefix="0" xfId="0">
      <alignment horizontal="left" vertical="center"/>
      <protection locked="0" hidden="0"/>
    </xf>
    <xf numFmtId="0" fontId="0" fillId="0" borderId="155" applyProtection="1" pivotButton="0" quotePrefix="0" xfId="0">
      <protection locked="0" hidden="0"/>
    </xf>
    <xf numFmtId="49" fontId="0" fillId="3" borderId="32" applyProtection="1" pivotButton="0" quotePrefix="0" xfId="0">
      <protection locked="0" hidden="0"/>
    </xf>
    <xf numFmtId="0" fontId="13" fillId="3" borderId="35" applyAlignment="1" applyProtection="1" pivotButton="0" quotePrefix="0" xfId="0">
      <alignment horizontal="left" vertical="center"/>
      <protection locked="0" hidden="0"/>
    </xf>
    <xf numFmtId="167" fontId="5" fillId="0" borderId="55" applyAlignment="1" applyProtection="1" pivotButton="0" quotePrefix="0" xfId="0">
      <alignment horizontal="center"/>
      <protection locked="0" hidden="0"/>
    </xf>
    <xf numFmtId="0" fontId="0" fillId="0" borderId="8" applyProtection="1" pivotButton="0" quotePrefix="0" xfId="0">
      <protection locked="0" hidden="0"/>
    </xf>
    <xf numFmtId="3" fontId="5" fillId="3" borderId="33" applyProtection="1" pivotButton="0" quotePrefix="0" xfId="0">
      <protection locked="0" hidden="0"/>
    </xf>
    <xf numFmtId="164" fontId="0" fillId="3" borderId="24" applyAlignment="1" applyProtection="1" pivotButton="0" quotePrefix="0" xfId="0">
      <alignment horizontal="left"/>
      <protection locked="0" hidden="0"/>
    </xf>
    <xf numFmtId="0" fontId="0" fillId="0" borderId="64" applyProtection="1" pivotButton="0" quotePrefix="0" xfId="0">
      <protection locked="0" hidden="0"/>
    </xf>
    <xf numFmtId="164" fontId="13" fillId="2" borderId="0" applyAlignment="1" pivotButton="0" quotePrefix="0" xfId="0">
      <alignment horizontal="left" wrapText="1"/>
    </xf>
    <xf numFmtId="164" fontId="0" fillId="2" borderId="0" pivotButton="0" quotePrefix="0" xfId="0"/>
    <xf numFmtId="164" fontId="0" fillId="3" borderId="32" applyAlignment="1" applyProtection="1" pivotButton="0" quotePrefix="0" xfId="0">
      <alignment horizontal="left"/>
      <protection locked="0" hidden="0"/>
    </xf>
    <xf numFmtId="164" fontId="4" fillId="2" borderId="20" applyAlignment="1" pivotButton="0" quotePrefix="0" xfId="0">
      <alignment horizontal="center" vertical="center"/>
    </xf>
    <xf numFmtId="0" fontId="0" fillId="0" borderId="46" pivotButton="0" quotePrefix="0" xfId="0"/>
    <xf numFmtId="0" fontId="0" fillId="0" borderId="149" pivotButton="0" quotePrefix="0" xfId="0"/>
    <xf numFmtId="164" fontId="4" fillId="2" borderId="19" applyAlignment="1" pivotButton="0" quotePrefix="0" xfId="0">
      <alignment horizontal="center" vertical="center"/>
    </xf>
    <xf numFmtId="49" fontId="13" fillId="3" borderId="24" applyAlignment="1" applyProtection="1" pivotButton="0" quotePrefix="0" xfId="0">
      <alignment horizontal="left" vertical="center"/>
      <protection locked="0" hidden="0"/>
    </xf>
    <xf numFmtId="3" fontId="0" fillId="3" borderId="38" applyProtection="1" pivotButton="0" quotePrefix="0" xfId="0">
      <protection locked="0" hidden="0"/>
    </xf>
    <xf numFmtId="49" fontId="5" fillId="3" borderId="9" applyProtection="1" pivotButton="0" quotePrefix="0" xfId="0">
      <protection locked="0" hidden="0"/>
    </xf>
    <xf numFmtId="0" fontId="0" fillId="0" borderId="101" applyProtection="1" pivotButton="0" quotePrefix="0" xfId="0">
      <protection locked="0" hidden="0"/>
    </xf>
    <xf numFmtId="164" fontId="4" fillId="2" borderId="0" applyAlignment="1" pivotButton="0" quotePrefix="0" xfId="0">
      <alignment horizontal="center"/>
    </xf>
    <xf numFmtId="0" fontId="5" fillId="3" borderId="33" applyAlignment="1" applyProtection="1" pivotButton="0" quotePrefix="0" xfId="0">
      <alignment horizontal="left" vertical="center"/>
      <protection locked="0" hidden="0"/>
    </xf>
    <xf numFmtId="0" fontId="0" fillId="0" borderId="154" applyProtection="1" pivotButton="0" quotePrefix="0" xfId="0">
      <protection locked="0" hidden="0"/>
    </xf>
    <xf numFmtId="164" fontId="4" fillId="5" borderId="0" applyAlignment="1" pivotButton="0" quotePrefix="0" xfId="0">
      <alignment horizontal="left" vertical="center"/>
    </xf>
    <xf numFmtId="164" fontId="4" fillId="2" borderId="56" applyAlignment="1" pivotButton="0" quotePrefix="0" xfId="0">
      <alignment horizontal="center"/>
    </xf>
    <xf numFmtId="0" fontId="0" fillId="0" borderId="151" pivotButton="0" quotePrefix="0" xfId="0"/>
    <xf numFmtId="0" fontId="0" fillId="0" borderId="152" pivotButton="0" quotePrefix="0" xfId="0"/>
    <xf numFmtId="0" fontId="13" fillId="3" borderId="24" applyAlignment="1" applyProtection="1" pivotButton="0" quotePrefix="0" xfId="0">
      <alignment horizontal="left" vertical="center"/>
      <protection locked="0" hidden="0"/>
    </xf>
    <xf numFmtId="164" fontId="4" fillId="2" borderId="22" applyAlignment="1" pivotButton="0" quotePrefix="0" xfId="0">
      <alignment horizontal="center" vertical="center"/>
    </xf>
    <xf numFmtId="0" fontId="0" fillId="0" borderId="150" pivotButton="0" quotePrefix="0" xfId="0"/>
    <xf numFmtId="0" fontId="5" fillId="3" borderId="25" applyAlignment="1" applyProtection="1" pivotButton="0" quotePrefix="0" xfId="0">
      <alignment horizontal="left" vertical="center"/>
      <protection locked="0" hidden="0"/>
    </xf>
    <xf numFmtId="0" fontId="0" fillId="0" borderId="153" applyProtection="1" pivotButton="0" quotePrefix="0" xfId="0">
      <protection locked="0" hidden="0"/>
    </xf>
    <xf numFmtId="164" fontId="0" fillId="3" borderId="37" applyAlignment="1" applyProtection="1" pivotButton="0" quotePrefix="0" xfId="0">
      <alignment horizontal="left"/>
      <protection locked="0" hidden="0"/>
    </xf>
    <xf numFmtId="49" fontId="13" fillId="3" borderId="32" applyAlignment="1" applyProtection="1" pivotButton="0" quotePrefix="0" xfId="0">
      <alignment horizontal="left" vertical="center"/>
      <protection locked="0" hidden="0"/>
    </xf>
    <xf numFmtId="164" fontId="8" fillId="5" borderId="71" applyAlignment="1" pivotButton="0" quotePrefix="0" xfId="0">
      <alignment horizontal="center" vertical="center" wrapText="1"/>
    </xf>
    <xf numFmtId="0" fontId="0" fillId="0" borderId="156" pivotButton="0" quotePrefix="0" xfId="0"/>
    <xf numFmtId="49" fontId="0" fillId="3" borderId="37" applyProtection="1" pivotButton="0" quotePrefix="0" xfId="0">
      <protection locked="0" hidden="0"/>
    </xf>
    <xf numFmtId="49" fontId="4" fillId="5" borderId="19" applyAlignment="1" pivotButton="0" quotePrefix="0" xfId="0">
      <alignment horizontal="center" vertical="center"/>
    </xf>
    <xf numFmtId="164" fontId="4" fillId="5" borderId="20" applyAlignment="1" pivotButton="0" quotePrefix="0" xfId="0">
      <alignment horizontal="center" vertical="center" wrapText="1"/>
    </xf>
    <xf numFmtId="49" fontId="13" fillId="3" borderId="37" applyAlignment="1" applyProtection="1" pivotButton="0" quotePrefix="0" xfId="0">
      <alignment horizontal="left" vertical="center"/>
      <protection locked="0" hidden="0"/>
    </xf>
    <xf numFmtId="3" fontId="5" fillId="3" borderId="25" applyProtection="1" pivotButton="0" quotePrefix="0" xfId="0">
      <protection locked="0" hidden="0"/>
    </xf>
    <xf numFmtId="49" fontId="0" fillId="3" borderId="24" applyProtection="1" pivotButton="0" quotePrefix="0" xfId="0">
      <protection locked="0" hidden="0"/>
    </xf>
    <xf numFmtId="3" fontId="0" fillId="0" borderId="9" applyAlignment="1" pivotButton="0" quotePrefix="0" xfId="0">
      <alignment horizontal="left"/>
    </xf>
    <xf numFmtId="0" fontId="0" fillId="0" borderId="101" pivotButton="0" quotePrefix="0" xfId="0"/>
    <xf numFmtId="164" fontId="9" fillId="0" borderId="86" applyAlignment="1" pivotButton="0" quotePrefix="0" xfId="0">
      <alignment horizontal="center"/>
    </xf>
    <xf numFmtId="0" fontId="0" fillId="0" borderId="140" pivotButton="0" quotePrefix="0" xfId="0"/>
    <xf numFmtId="0" fontId="0" fillId="0" borderId="86" pivotButton="0" quotePrefix="0" xfId="0"/>
    <xf numFmtId="49" fontId="9" fillId="0" borderId="9" pivotButton="0" quotePrefix="0" xfId="0"/>
    <xf numFmtId="0" fontId="0" fillId="0" borderId="114" pivotButton="0" quotePrefix="0" xfId="0"/>
    <xf numFmtId="3" fontId="0" fillId="0" borderId="55" applyAlignment="1" pivotButton="0" quotePrefix="0" xfId="0">
      <alignment horizontal="left"/>
    </xf>
    <xf numFmtId="0" fontId="0" fillId="0" borderId="8" pivotButton="0" quotePrefix="0" xfId="0"/>
    <xf numFmtId="167" fontId="13" fillId="0" borderId="30" applyAlignment="1" pivotButton="0" quotePrefix="0" xfId="0">
      <alignment horizontal="left" vertical="center"/>
    </xf>
    <xf numFmtId="0" fontId="0" fillId="0" borderId="30" pivotButton="0" quotePrefix="0" xfId="0"/>
    <xf numFmtId="167" fontId="13" fillId="0" borderId="33" applyAlignment="1" pivotButton="0" quotePrefix="0" xfId="0">
      <alignment horizontal="left" vertical="center"/>
    </xf>
    <xf numFmtId="0" fontId="0" fillId="0" borderId="65" pivotButton="0" quotePrefix="0" xfId="0"/>
    <xf numFmtId="164" fontId="9" fillId="2" borderId="0" applyAlignment="1" pivotButton="0" quotePrefix="0" xfId="0">
      <alignment horizontal="center"/>
    </xf>
    <xf numFmtId="167" fontId="5" fillId="0" borderId="32" applyAlignment="1" pivotButton="0" quotePrefix="0" xfId="0">
      <alignment horizontal="left" vertical="center"/>
    </xf>
    <xf numFmtId="0" fontId="0" fillId="0" borderId="154" pivotButton="0" quotePrefix="0" xfId="0"/>
    <xf numFmtId="167" fontId="5" fillId="2" borderId="9" pivotButton="0" quotePrefix="0" xfId="0"/>
    <xf numFmtId="167" fontId="0" fillId="0" borderId="32" pivotButton="0" quotePrefix="0" xfId="0"/>
    <xf numFmtId="167" fontId="13" fillId="0" borderId="116" applyAlignment="1" pivotButton="0" quotePrefix="0" xfId="0">
      <alignment horizontal="left" vertical="center"/>
    </xf>
    <xf numFmtId="0" fontId="0" fillId="0" borderId="158" pivotButton="0" quotePrefix="0" xfId="0"/>
    <xf numFmtId="164" fontId="4" fillId="2" borderId="76" applyAlignment="1" pivotButton="0" quotePrefix="0" xfId="0">
      <alignment horizontal="center" vertical="center" wrapText="1"/>
    </xf>
    <xf numFmtId="167" fontId="13" fillId="0" borderId="31" applyAlignment="1" pivotButton="0" quotePrefix="0" xfId="0">
      <alignment horizontal="left" vertical="center"/>
    </xf>
    <xf numFmtId="167" fontId="13" fillId="0" borderId="123" applyAlignment="1" pivotButton="0" quotePrefix="0" xfId="0">
      <alignment horizontal="left" vertical="center"/>
    </xf>
    <xf numFmtId="0" fontId="0" fillId="0" borderId="135" pivotButton="0" quotePrefix="0" xfId="0"/>
    <xf numFmtId="167" fontId="5" fillId="0" borderId="33" applyAlignment="1" pivotButton="0" quotePrefix="0" xfId="0">
      <alignment horizontal="left" vertical="center"/>
    </xf>
    <xf numFmtId="167" fontId="13" fillId="0" borderId="32" applyAlignment="1" pivotButton="0" quotePrefix="0" xfId="0">
      <alignment horizontal="left" vertical="center"/>
    </xf>
    <xf numFmtId="164" fontId="9" fillId="0" borderId="91" applyAlignment="1" pivotButton="0" quotePrefix="0" xfId="0">
      <alignment horizontal="center" vertical="center" wrapText="1"/>
    </xf>
    <xf numFmtId="0" fontId="0" fillId="0" borderId="89" pivotButton="0" quotePrefix="0" xfId="0"/>
    <xf numFmtId="167" fontId="0" fillId="0" borderId="142" pivotButton="0" quotePrefix="0" xfId="0"/>
    <xf numFmtId="0" fontId="0" fillId="0" borderId="160" pivotButton="0" quotePrefix="0" xfId="0"/>
    <xf numFmtId="164" fontId="4" fillId="2" borderId="76" applyAlignment="1" pivotButton="0" quotePrefix="0" xfId="0">
      <alignment horizontal="center" vertical="center"/>
    </xf>
    <xf numFmtId="164" fontId="4" fillId="2" borderId="9" applyAlignment="1" pivotButton="0" quotePrefix="0" xfId="0">
      <alignment horizontal="center" vertical="center" wrapText="1"/>
    </xf>
    <xf numFmtId="167" fontId="5" fillId="0" borderId="13" applyAlignment="1" pivotButton="0" quotePrefix="0" xfId="0">
      <alignment horizontal="left" vertical="center"/>
    </xf>
    <xf numFmtId="0" fontId="0" fillId="0" borderId="129" pivotButton="0" quotePrefix="0" xfId="0"/>
    <xf numFmtId="167" fontId="13" fillId="0" borderId="135" applyAlignment="1" pivotButton="0" quotePrefix="0" xfId="0">
      <alignment horizontal="left" vertical="center"/>
    </xf>
    <xf numFmtId="167" fontId="5" fillId="0" borderId="117" applyAlignment="1" pivotButton="0" quotePrefix="0" xfId="0">
      <alignment horizontal="left" vertical="center"/>
    </xf>
    <xf numFmtId="167" fontId="13" fillId="0" borderId="65" applyAlignment="1" pivotButton="0" quotePrefix="0" xfId="0">
      <alignment horizontal="left" vertical="center"/>
    </xf>
    <xf numFmtId="167" fontId="5" fillId="0" borderId="123" applyAlignment="1" pivotButton="0" quotePrefix="0" xfId="0">
      <alignment horizontal="left" vertical="center"/>
    </xf>
    <xf numFmtId="167" fontId="0" fillId="0" borderId="124" pivotButton="0" quotePrefix="0" xfId="0"/>
    <xf numFmtId="0" fontId="0" fillId="0" borderId="157" pivotButton="0" quotePrefix="0" xfId="0"/>
    <xf numFmtId="164" fontId="4" fillId="2" borderId="139" applyAlignment="1" pivotButton="0" quotePrefix="0" xfId="0">
      <alignment horizontal="center" vertical="center"/>
    </xf>
    <xf numFmtId="167" fontId="0" fillId="0" borderId="123" pivotButton="0" quotePrefix="0" xfId="0"/>
    <xf numFmtId="167" fontId="13" fillId="0" borderId="124" applyAlignment="1" pivotButton="0" quotePrefix="0" xfId="0">
      <alignment horizontal="left" vertical="center"/>
    </xf>
    <xf numFmtId="167" fontId="13" fillId="0" borderId="121" applyAlignment="1" pivotButton="0" quotePrefix="0" xfId="0">
      <alignment horizontal="left" vertical="center"/>
    </xf>
    <xf numFmtId="49" fontId="4" fillId="2" borderId="76" applyAlignment="1" pivotButton="0" quotePrefix="0" xfId="0">
      <alignment horizontal="center" vertical="center"/>
    </xf>
    <xf numFmtId="167" fontId="13" fillId="0" borderId="117" applyAlignment="1" pivotButton="0" quotePrefix="0" xfId="0">
      <alignment horizontal="left" vertical="center"/>
    </xf>
    <xf numFmtId="164" fontId="9" fillId="2" borderId="60" applyAlignment="1" pivotButton="0" quotePrefix="0" xfId="0">
      <alignment horizontal="center"/>
    </xf>
    <xf numFmtId="0" fontId="0" fillId="0" borderId="61" pivotButton="0" quotePrefix="0" xfId="0"/>
    <xf numFmtId="49" fontId="0" fillId="0" borderId="10" applyAlignment="1" pivotButton="0" quotePrefix="0" xfId="0">
      <alignment horizontal="right"/>
    </xf>
    <xf numFmtId="164" fontId="0" fillId="0" borderId="140" pivotButton="0" quotePrefix="0" xfId="0"/>
    <xf numFmtId="164" fontId="9" fillId="2" borderId="134" applyAlignment="1" pivotButton="0" quotePrefix="0" xfId="0">
      <alignment horizontal="center"/>
    </xf>
    <xf numFmtId="167" fontId="5" fillId="0" borderId="124" applyAlignment="1" pivotButton="0" quotePrefix="0" xfId="0">
      <alignment horizontal="left" vertical="center"/>
    </xf>
    <xf numFmtId="0" fontId="0" fillId="0" borderId="159" pivotButton="0" quotePrefix="0" xfId="0"/>
    <xf numFmtId="49" fontId="0" fillId="0" borderId="10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164" fontId="4" fillId="2" borderId="9" applyAlignment="1" pivotButton="0" quotePrefix="0" xfId="0">
      <alignment horizontal="center" vertical="center"/>
    </xf>
    <xf numFmtId="167" fontId="5" fillId="0" borderId="33" applyAlignment="1" pivotButton="0" quotePrefix="0" xfId="0">
      <alignment horizontal="center" vertical="center"/>
    </xf>
    <xf numFmtId="167" fontId="5" fillId="0" borderId="13" applyAlignment="1" pivotButton="0" quotePrefix="0" xfId="0">
      <alignment horizontal="center" vertical="center"/>
    </xf>
    <xf numFmtId="167" fontId="5" fillId="0" borderId="117" applyAlignment="1" pivotButton="0" quotePrefix="0" xfId="0">
      <alignment horizontal="center" vertical="center"/>
    </xf>
    <xf numFmtId="167" fontId="13" fillId="0" borderId="120" applyAlignment="1" pivotButton="0" quotePrefix="0" xfId="0">
      <alignment horizontal="left" vertical="center"/>
    </xf>
    <xf numFmtId="167" fontId="13" fillId="0" borderId="33" applyAlignment="1" pivotButton="0" quotePrefix="0" xfId="0">
      <alignment vertical="center"/>
    </xf>
    <xf numFmtId="167" fontId="13" fillId="0" borderId="121" applyAlignment="1" pivotButton="0" quotePrefix="0" xfId="0">
      <alignment vertical="center"/>
    </xf>
    <xf numFmtId="167" fontId="13" fillId="0" borderId="117" applyAlignment="1" pivotButton="0" quotePrefix="0" xfId="0">
      <alignment vertical="center"/>
    </xf>
    <xf numFmtId="167" fontId="13" fillId="0" borderId="0" applyAlignment="1" pivotButton="0" quotePrefix="0" xfId="0">
      <alignment horizontal="left" vertical="center"/>
    </xf>
    <xf numFmtId="164" fontId="16" fillId="7" borderId="0" pivotButton="0" quotePrefix="0" xfId="0"/>
    <xf numFmtId="0" fontId="17" fillId="8" borderId="7" pivotButton="0" quotePrefix="0" xfId="0"/>
    <xf numFmtId="0" fontId="16" fillId="8" borderId="8" pivotButton="0" quotePrefix="0" xfId="0"/>
    <xf numFmtId="164" fontId="16" fillId="8" borderId="10" pivotButton="0" quotePrefix="0" xfId="0"/>
    <xf numFmtId="166" fontId="16" fillId="8" borderId="11" pivotButton="0" quotePrefix="0" xfId="0"/>
    <xf numFmtId="0" fontId="18" fillId="8" borderId="10" pivotButton="0" quotePrefix="0" xfId="0"/>
    <xf numFmtId="164" fontId="18" fillId="7" borderId="10" pivotButton="0" quotePrefix="0" xfId="0"/>
    <xf numFmtId="3" fontId="18" fillId="8" borderId="11" applyAlignment="1" pivotButton="0" quotePrefix="0" xfId="0">
      <alignment horizontal="right"/>
    </xf>
    <xf numFmtId="0" fontId="19" fillId="8" borderId="10" pivotButton="0" quotePrefix="0" xfId="0"/>
    <xf numFmtId="3" fontId="16" fillId="8" borderId="11" pivotButton="0" quotePrefix="0" xfId="0"/>
    <xf numFmtId="0" fontId="20" fillId="8" borderId="10" pivotButton="0" quotePrefix="0" xfId="0"/>
    <xf numFmtId="0" fontId="16" fillId="8" borderId="11" pivotButton="0" quotePrefix="0" xfId="0"/>
    <xf numFmtId="0" fontId="18" fillId="8" borderId="29" pivotButton="0" quotePrefix="0" xfId="0"/>
    <xf numFmtId="164" fontId="18" fillId="7" borderId="30" applyAlignment="1" pivotButton="0" quotePrefix="0" xfId="0">
      <alignment horizontal="center"/>
    </xf>
    <xf numFmtId="166" fontId="18" fillId="9" borderId="11" applyAlignment="1" applyProtection="1" pivotButton="0" quotePrefix="0" xfId="0">
      <alignment horizontal="right"/>
      <protection locked="0" hidden="0"/>
    </xf>
    <xf numFmtId="3" fontId="18" fillId="9" borderId="11" applyAlignment="1" applyProtection="1" pivotButton="0" quotePrefix="0" xfId="0">
      <alignment horizontal="right"/>
      <protection locked="0" hidden="0"/>
    </xf>
  </cellXfs>
  <cellStyles count="1">
    <cellStyle name="Normal" xfId="0" builtinId="0"/>
  </cellStyles>
  <dxfs count="3">
    <dxf>
      <font>
        <b val="1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worksheet" Target="/xl/worksheets/sheet39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42" Type="http://schemas.openxmlformats.org/officeDocument/2006/relationships/worksheet" Target="/xl/worksheets/sheet42.xml"/><Relationship Id="rId47" Type="http://schemas.openxmlformats.org/officeDocument/2006/relationships/worksheet" Target="/xl/worksheets/sheet47.xml"/><Relationship Id="rId50" Type="http://schemas.openxmlformats.org/officeDocument/2006/relationships/theme" Target="theme/theme1.xml"/><Relationship Id="rId7" Type="http://schemas.openxmlformats.org/officeDocument/2006/relationships/worksheet" Target="/xl/worksheets/sheet7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9" Type="http://schemas.openxmlformats.org/officeDocument/2006/relationships/worksheet" Target="/xl/worksheets/sheet29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worksheet" Target="/xl/worksheets/sheet37.xml"/><Relationship Id="rId40" Type="http://schemas.openxmlformats.org/officeDocument/2006/relationships/worksheet" Target="/xl/worksheets/sheet40.xml"/><Relationship Id="rId45" Type="http://schemas.openxmlformats.org/officeDocument/2006/relationships/worksheet" Target="/xl/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4" Type="http://schemas.openxmlformats.org/officeDocument/2006/relationships/worksheet" Target="/xl/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43" Type="http://schemas.openxmlformats.org/officeDocument/2006/relationships/worksheet" Target="/xl/worksheets/sheet43.xml"/><Relationship Id="rId48" Type="http://schemas.openxmlformats.org/officeDocument/2006/relationships/worksheet" Target="/xl/worksheets/sheet48.xml"/><Relationship Id="rId8" Type="http://schemas.openxmlformats.org/officeDocument/2006/relationships/worksheet" Target="/xl/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worksheet" Target="/xl/worksheets/sheet38.xml"/><Relationship Id="rId46" Type="http://schemas.openxmlformats.org/officeDocument/2006/relationships/worksheet" Target="/xl/worksheets/sheet46.xml"/><Relationship Id="rId20" Type="http://schemas.openxmlformats.org/officeDocument/2006/relationships/worksheet" Target="/xl/worksheets/sheet20.xml"/><Relationship Id="rId41" Type="http://schemas.openxmlformats.org/officeDocument/2006/relationships/worksheet" Target="/xl/worksheets/sheet41.xml"/><Relationship Id="rId54" Type="http://schemas.openxmlformats.org/officeDocument/2006/relationships/customXml" Target="../customXml/item4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worksheet" Target="/xl/worksheets/sheet36.xml"/><Relationship Id="rId49" Type="http://schemas.openxmlformats.org/officeDocument/2006/relationships/styles" Target="styles.xml"/></Relationships>
</file>

<file path=xl/comments/comment1.xml><?xml version="1.0" encoding="utf-8"?>
<comments xmlns="http://schemas.openxmlformats.org/spreadsheetml/2006/main">
  <authors>
    <author>Unknown Author</author>
  </authors>
  <commentList>
    <comment ref="C10" authorId="0" shapeId="0">
      <text>
        <t xml:space="preserve">Mandatory field!
</t>
      </text>
    </comment>
    <comment ref="E10" authorId="0" shapeId="0">
      <text>
        <t xml:space="preserve">Israel (IL) or U.S. (US)
</t>
      </text>
    </comment>
    <comment ref="F10" authorId="0" shapeId="0">
      <text>
        <t>$125,000 is the maximum gross annual salary for a worker located mainly in Israel, and $175,000 if in the US.</t>
      </text>
    </comment>
    <comment ref="G10" authorId="0" shapeId="0">
      <text>
        <t xml:space="preserve">The % on Project  is the average portion of any given worker’s time spent directly on the project throughout the entire project, given as a %.
</t>
      </text>
    </comment>
    <comment ref="H10" authorId="0" shapeId="0">
      <text>
        <t>The Cost to Project is the product of the Gross Annual Salary (including social benefits) X % on project X no. of months on the project / 12.</t>
      </text>
    </comment>
    <comment ref="I10" authorId="0" shapeId="0">
      <text>
        <t>Mark 'Yes' for a labour line whose cost should NOT get F&amp;A (e.g. tuition-type lines). It stays funded in the total but is left out of the MTDC base. Regular salaries belong in the F&amp;A base - leave 'No'.</t>
      </text>
    </comment>
    <comment ref="C32" authorId="0" shapeId="0">
      <text>
        <t xml:space="preserve">Overhead, at the rate of 25% on the total direct labor, includes all indirect labor overhead expenses. </t>
      </text>
    </comment>
    <comment ref="B34" authorId="0" shapeId="0">
      <text>
        <t>The depreciation allowance equals the purchase cost of the equipment item being employed (in $/unit) X no. of units employed X % of the time in which the equipment is employed on the project X the annual depreciation rate (in % per year). The maximum annual depreciation rate allowed is 33.3%, which is the default.</t>
      </text>
    </comment>
    <comment ref="B48" authorId="0" shapeId="0">
      <text>
        <t xml:space="preserve">The Leasing Cost equals the monthly lease cost or rental cost of capital equipment (in $/unit/month) X the no. of units leased/rented X  % of the time in which the leased/rented equipment is employed by the project X project duration (in months). </t>
      </text>
    </comment>
    <comment ref="H80" authorId="0" shapeId="0">
      <text>
        <t xml:space="preserve">The cost per trip ($) is the cost per person per trip ($) X the no. of people per trip X the no. of trips of the same kind taken throughout the project. (The duration per trip (in days) is just an informative data item).
</t>
      </text>
    </comment>
    <comment ref="B113" authorId="0" shapeId="0">
      <text>
        <t xml:space="preserve">Typical “Other Expenses” include items such as exhibits, regulatory activities, standards certifications, field trials, patent registration, market surveys or other miscellaneous development-related expenses not covered by any of the previous expense categories.
</t>
      </text>
    </comment>
    <comment ref="C124" authorId="0" shapeId="0">
      <text>
        <t>Federal F&amp;A: applied at the negotiated F&amp;A rate (K5) on the MTDC base (K7). MTDC excludes equipment, counts only the first subaward-cap (K6) of each subcontractor, and excludes any Other-Expenses row flagged 'X'. Replaces the standard 25% overhead + 5% G&amp;A.</t>
      </text>
    </comment>
    <comment ref="C127" authorId="0" shapeId="0">
      <text>
        <t xml:space="preserve">Please note that the total segments duration must equal the total overall project duration, and that the % of total budget for all segments must sum to 100%. 
</t>
      </text>
    </comment>
    <comment ref="G127" authorId="0" shapeId="0">
      <text>
        <t>Note: The default segment duration is 6 months.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showGridLines="0" zoomScale="90" zoomScaleNormal="90" workbookViewId="0">
      <selection activeCell="D1" sqref="D1"/>
    </sheetView>
  </sheetViews>
  <sheetFormatPr baseColWidth="8" defaultColWidth="8.6328125" defaultRowHeight="12.5"/>
  <cols>
    <col width="4.90625" customWidth="1" style="1" min="1" max="1"/>
    <col width="140.54296875" customWidth="1" style="2" min="2" max="2"/>
  </cols>
  <sheetData>
    <row r="1" ht="13.5" customHeight="1" s="74">
      <c r="A1" s="3" t="n"/>
      <c r="B1" s="4" t="n"/>
    </row>
    <row r="2" ht="21" customHeight="1" s="74">
      <c r="A2" s="5" t="n"/>
      <c r="B2" s="6" t="inlineStr">
        <is>
          <t>BIRD Project Budget Preparation</t>
        </is>
      </c>
    </row>
    <row r="3" ht="15" customHeight="1" s="74">
      <c r="A3" s="5" t="n"/>
      <c r="B3" s="7" t="inlineStr">
        <is>
          <t>General Instructions - Federal F&amp;A version (tasks with sub-tasks)</t>
        </is>
      </c>
    </row>
    <row r="4" ht="12.75" customHeight="1" s="74">
      <c r="A4" s="5" t="n"/>
      <c r="B4" s="8" t="n"/>
    </row>
    <row r="5" ht="15" customHeight="1" s="74">
      <c r="A5" s="9" t="inlineStr">
        <is>
          <t>1.</t>
        </is>
      </c>
      <c r="B5" s="10" t="inlineStr">
        <is>
          <t>Enter data ONLY in the yellow cells. White cells are calculated or pulled from another sheet - do not type in them. Cells shaded light green carry a comment/instruction - hover over them with the mouse to read it.</t>
        </is>
      </c>
    </row>
    <row r="6" ht="15" customHeight="1" s="74">
      <c r="A6" s="9" t="n"/>
      <c r="B6" s="11" t="n"/>
    </row>
    <row r="7" ht="15" customHeight="1" s="74">
      <c r="A7" s="9" t="inlineStr">
        <is>
          <t>2.</t>
        </is>
      </c>
      <c r="B7" s="10" t="inlineStr">
        <is>
          <t>Define each expense once, on the "Total Budget" sheet (yellow cells): employee name &amp; profession, equipment, materials, subcontractors, consultants and other-expense items. Whatever you define here flows automatically to every Task and sub-task sheet.</t>
        </is>
      </c>
    </row>
    <row r="8" ht="15" customHeight="1" s="74">
      <c r="A8" s="9" t="n"/>
      <c r="B8" s="11" t="n"/>
    </row>
    <row r="9" ht="45" customHeight="1" s="74">
      <c r="A9" s="9" t="inlineStr">
        <is>
          <t>3.</t>
        </is>
      </c>
      <c r="B9" s="10" t="inlineStr">
        <is>
          <t>Build the work on the task sheets. Tasks 1-5 are each split into four SUB-TASKS (sheets "Task1.1"-"Task1.4", ... "Task5.1"-"Task5.4"); enter each sub-task's name, dates and data (% time, quantities) on its own sheet. If a task does NOT need a sub-task breakdown, just enter the whole task on its first sub-task sheet (X.1) and leave the other three blank. Tasks 6-25 are ordinary single tasks - enter their data directly.</t>
        </is>
      </c>
    </row>
    <row r="10" ht="15" customHeight="1" s="74">
      <c r="A10" s="9" t="n"/>
      <c r="B10" s="11" t="n"/>
    </row>
    <row r="11" ht="30" customHeight="1" s="74">
      <c r="A11" s="9" t="inlineStr">
        <is>
          <t>4.</t>
        </is>
      </c>
      <c r="B11" s="10" t="inlineStr">
        <is>
          <t>The four sub-tasks automatically ADD UP into their parent "Task n" sheet, so do NOT type into the parent Task1-5 sheets - they are calculated (white); only the task name is editable. Each task then cumulates into "Tasks Report" (itemized by expense type) and "Total Budget".</t>
        </is>
      </c>
    </row>
    <row r="12" ht="15" customHeight="1" s="74">
      <c r="A12" s="9" t="n"/>
      <c r="B12" s="11" t="n"/>
    </row>
    <row r="13" ht="57.75" customHeight="1" s="74">
      <c r="A13" s="9" t="inlineStr">
        <is>
          <t>5.</t>
        </is>
      </c>
      <c r="B13" s="10" t="inlineStr">
        <is>
          <t>Sub-tasks are set up only for the first 5 tasks (Tasks 1-5). If you also need to break any of Tasks 6-25 into sub-tasks - or need more sheets than provided - ask BIRD to open them for you. The workbook is protected; adding or copying sheets yourself breaks the built-in roll-ups and totals.</t>
        </is>
      </c>
    </row>
    <row r="14" ht="15" customHeight="1" s="74">
      <c r="A14" s="9" t="n"/>
      <c r="B14" s="11" t="n"/>
    </row>
    <row r="15" ht="45" customHeight="1" s="74">
      <c r="A15" s="9" t="inlineStr">
        <is>
          <t>6.</t>
        </is>
      </c>
      <c r="B15" s="10" t="inlineStr">
        <is>
          <t>FEDERAL F&amp;A: there is no 25% overhead or 5% G&amp;A. Set your negotiated F&amp;A rate and the subaward MTDC cap in the yellow cells at the top-right of "Total Budget". F&amp;A = rate x MTDC. The MTDC base (shown below the inputs) excludes equipment, counts only the first cap-worth of each subcontractor, and leaves out any Other-Expenses row marked "X" and any Direct-Labor line marked "Yes" in the "Exclude from F&amp;A?" column (e.g. tuition) - those stay funded but carry no F&amp;A.</t>
        </is>
      </c>
    </row>
    <row r="16" ht="15" customHeight="1" s="74">
      <c r="A16" s="9" t="n"/>
      <c r="B16" s="11" t="n"/>
    </row>
    <row r="17" ht="45" customHeight="1" s="74">
      <c r="A17" s="9" t="inlineStr">
        <is>
          <t>7.</t>
        </is>
      </c>
      <c r="B17" s="10" t="inlineStr">
        <is>
          <t>CHECKS &amp; CAPS: salary is capped at $175,000 (US) / $125,000 (IL); the over-allocation check flags any employee over 100%; and you can record where each item is bought in the "Origin" column (Materials &amp; Other Expenses).</t>
        </is>
      </c>
    </row>
    <row r="18" ht="15" customHeight="1" s="74">
      <c r="A18" s="9" t="n"/>
      <c r="B18" s="11" t="n"/>
    </row>
    <row r="19" ht="30" customHeight="1" s="74">
      <c r="A19" s="9" t="inlineStr">
        <is>
          <t>8.</t>
        </is>
      </c>
      <c r="B19" s="10" t="inlineStr">
        <is>
          <t>For the proposal, print the "Total Budget" and "Tasks Report" sheets.</t>
        </is>
      </c>
    </row>
    <row r="20" ht="15" customHeight="1" s="74">
      <c r="A20" s="9" t="n"/>
      <c r="B20" s="11" t="n"/>
    </row>
    <row r="21" ht="30" customHeight="1" s="74">
      <c r="A21" s="9" t="n"/>
      <c r="B21" s="11" t="n"/>
    </row>
    <row r="22" ht="12.75" customHeight="1" s="74">
      <c r="A22" s="5" t="n"/>
      <c r="B22" s="12" t="n"/>
    </row>
    <row r="23" ht="13.5" customHeight="1" s="74">
      <c r="A23" s="13" t="n"/>
      <c r="B23" s="14" t="n"/>
    </row>
    <row r="24" ht="13.5" customHeight="1" s="74"/>
    <row r="26" ht="23.25" customHeight="1" s="74"/>
    <row r="28" ht="23.25" customHeight="1" s="74"/>
  </sheetData>
  <sheetProtection selectLockedCells="1" selectUnlockedCells="1" sheet="1" objects="0" insertRows="1" insertHyperlinks="1" autoFilter="1" scenarios="0" formatColumns="1" deleteColumns="1" insertColumns="1" pivotTables="1" deleteRows="1" formatCells="1" formatRows="1" sort="1" password="C2FD"/>
  <pageMargins left="0.6" right="0.75" top="1" bottom="1" header="0.511811023622047" footer="0.511811023622047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2.1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2.2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2.3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2.4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138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  (roll-up of sub-tasks)</t>
        </is>
      </c>
      <c r="G1" s="16" t="n"/>
    </row>
    <row r="2" ht="12.75" customHeight="1" s="74">
      <c r="C2" s="20" t="inlineStr">
        <is>
          <t>Task #:</t>
        </is>
      </c>
      <c r="D2" s="259" t="n">
        <v>3</v>
      </c>
      <c r="E2" s="550" t="inlineStr">
        <is>
          <t>Task name:</t>
        </is>
      </c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260">
        <f>IF((Task3.1!D3&gt;0)+(Task3.2!D3&gt;0)+(Task3.3!D3&gt;0)+(Task3.4!D3&gt;0)=0,0,MIN(IF(Task3.1!D3=0,1000000,Task3.1!D3),IF(Task3.2!D3=0,1000000,Task3.2!D3),IF(Task3.3!D3=0,1000000,Task3.3!D3),IF(Task3.4!D3=0,1000000,Task3.4!D3)))</f>
        <v/>
      </c>
      <c r="E3" s="261" t="inlineStr">
        <is>
          <t>(MM/YY)</t>
        </is>
      </c>
      <c r="F3" s="20" t="inlineStr">
        <is>
          <t>To date:</t>
        </is>
      </c>
      <c r="G3" s="260">
        <f>MAX(Task3.1!G3,Task3.2!G3,Task3.3!G3,Task3.4!G3)</f>
        <v/>
      </c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276" t="n"/>
      <c r="G9" s="277">
        <f>+$D$4</f>
        <v/>
      </c>
      <c r="H9" s="278">
        <f>Task3.1!H9+Task3.2!H9+Task3.3!H9+Task3.4!H9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76" t="n"/>
      <c r="G10" s="283">
        <f>+$D$4</f>
        <v/>
      </c>
      <c r="H10" s="278">
        <f>Task3.1!H10+Task3.2!H10+Task3.3!H10+Task3.4!H10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76" t="n"/>
      <c r="G11" s="283">
        <f>+$D$4</f>
        <v/>
      </c>
      <c r="H11" s="278">
        <f>Task3.1!H11+Task3.2!H11+Task3.3!H11+Task3.4!H11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76" t="n"/>
      <c r="G12" s="283">
        <f>+$D$4</f>
        <v/>
      </c>
      <c r="H12" s="278">
        <f>Task3.1!H12+Task3.2!H12+Task3.3!H12+Task3.4!H12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76" t="n"/>
      <c r="G13" s="283">
        <f>+$D$4</f>
        <v/>
      </c>
      <c r="H13" s="278">
        <f>Task3.1!H13+Task3.2!H13+Task3.3!H13+Task3.4!H13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76" t="n"/>
      <c r="G14" s="283">
        <f>+$D$4</f>
        <v/>
      </c>
      <c r="H14" s="278">
        <f>Task3.1!H14+Task3.2!H14+Task3.3!H14+Task3.4!H14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76" t="n"/>
      <c r="G15" s="283">
        <f>+$D$4</f>
        <v/>
      </c>
      <c r="H15" s="278">
        <f>Task3.1!H15+Task3.2!H15+Task3.3!H15+Task3.4!H15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76" t="n"/>
      <c r="G16" s="283">
        <f>+$D$4</f>
        <v/>
      </c>
      <c r="H16" s="278">
        <f>Task3.1!H16+Task3.2!H16+Task3.3!H16+Task3.4!H16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76" t="n"/>
      <c r="G17" s="283">
        <f>+$D$4</f>
        <v/>
      </c>
      <c r="H17" s="278">
        <f>Task3.1!H17+Task3.2!H17+Task3.3!H17+Task3.4!H17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76" t="n"/>
      <c r="G18" s="283">
        <f>+$D$4</f>
        <v/>
      </c>
      <c r="H18" s="278">
        <f>Task3.1!H18+Task3.2!H18+Task3.3!H18+Task3.4!H18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76" t="n"/>
      <c r="G19" s="283">
        <f>+$D$4</f>
        <v/>
      </c>
      <c r="H19" s="278">
        <f>Task3.1!H19+Task3.2!H19+Task3.3!H19+Task3.4!H19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76" t="n"/>
      <c r="G20" s="283">
        <f>+$D$4</f>
        <v/>
      </c>
      <c r="H20" s="278">
        <f>Task3.1!H20+Task3.2!H20+Task3.3!H20+Task3.4!H20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76" t="n"/>
      <c r="G21" s="283">
        <f>+$D$4</f>
        <v/>
      </c>
      <c r="H21" s="278">
        <f>Task3.1!H21+Task3.2!H21+Task3.3!H21+Task3.4!H21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76" t="n"/>
      <c r="G22" s="283">
        <f>+$D$4</f>
        <v/>
      </c>
      <c r="H22" s="278">
        <f>Task3.1!H22+Task3.2!H22+Task3.3!H22+Task3.4!H22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76" t="n"/>
      <c r="G23" s="283">
        <f>+$D$4</f>
        <v/>
      </c>
      <c r="H23" s="278">
        <f>Task3.1!H23+Task3.2!H23+Task3.3!H23+Task3.4!H23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76" t="n"/>
      <c r="G24" s="283">
        <f>+$D$4</f>
        <v/>
      </c>
      <c r="H24" s="278">
        <f>Task3.1!H24+Task3.2!H24+Task3.3!H24+Task3.4!H24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76" t="n"/>
      <c r="G25" s="283">
        <f>+$D$4</f>
        <v/>
      </c>
      <c r="H25" s="278">
        <f>Task3.1!H25+Task3.2!H25+Task3.3!H25+Task3.4!H25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76" t="n"/>
      <c r="G26" s="283">
        <f>+$D$4</f>
        <v/>
      </c>
      <c r="H26" s="278">
        <f>Task3.1!H26+Task3.2!H26+Task3.3!H26+Task3.4!H26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76" t="n"/>
      <c r="G27" s="283">
        <f>+$D$4</f>
        <v/>
      </c>
      <c r="H27" s="278">
        <f>Task3.1!H27+Task3.2!H27+Task3.3!H27+Task3.4!H27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288" t="n"/>
      <c r="G28" s="289">
        <f>+$D$4</f>
        <v/>
      </c>
      <c r="H28" s="278">
        <f>Task3.1!H28+Task3.2!H28+Task3.3!H28+Task3.4!H28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297" t="n"/>
      <c r="G34" s="298" t="n">
        <v>0.333333</v>
      </c>
      <c r="H34" s="299">
        <f>Task3.1!H34+Task3.2!H34+Task3.3!H34+Task3.4!H34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302" t="n"/>
      <c r="G35" s="77" t="n">
        <v>0.333333</v>
      </c>
      <c r="H35" s="299">
        <f>Task3.1!H35+Task3.2!H35+Task3.3!H35+Task3.4!H35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302" t="n"/>
      <c r="G36" s="77" t="n">
        <v>0.333333</v>
      </c>
      <c r="H36" s="299">
        <f>Task3.1!H36+Task3.2!H36+Task3.3!H36+Task3.4!H36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302" t="n"/>
      <c r="G37" s="77" t="n">
        <v>0.333333</v>
      </c>
      <c r="H37" s="299">
        <f>Task3.1!H37+Task3.2!H37+Task3.3!H37+Task3.4!H37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302" t="n"/>
      <c r="G38" s="77" t="n">
        <v>0.333333</v>
      </c>
      <c r="H38" s="299">
        <f>Task3.1!H38+Task3.2!H38+Task3.3!H38+Task3.4!H38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302" t="n"/>
      <c r="G39" s="77" t="n">
        <v>0.333333</v>
      </c>
      <c r="H39" s="299">
        <f>Task3.1!H39+Task3.2!H39+Task3.3!H39+Task3.4!H39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302" t="n"/>
      <c r="G40" s="77" t="n">
        <v>0.333333</v>
      </c>
      <c r="H40" s="299">
        <f>Task3.1!H40+Task3.2!H40+Task3.3!H40+Task3.4!H40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302" t="n"/>
      <c r="G41" s="77" t="n">
        <v>0.333333</v>
      </c>
      <c r="H41" s="299">
        <f>Task3.1!H41+Task3.2!H41+Task3.3!H41+Task3.4!H41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302" t="n"/>
      <c r="G42" s="77" t="n">
        <v>0.333333</v>
      </c>
      <c r="H42" s="299">
        <f>Task3.1!H42+Task3.2!H42+Task3.3!H42+Task3.4!H42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305" t="n"/>
      <c r="G43" s="306" t="n">
        <v>0.333333</v>
      </c>
      <c r="H43" s="299">
        <f>Task3.1!H43+Task3.2!H43+Task3.3!H43+Task3.4!H43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297" t="n"/>
      <c r="G47" s="311" t="n"/>
      <c r="H47" s="278">
        <f>Task3.1!H47+Task3.2!H47+Task3.3!H47+Task3.4!H47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302" t="n"/>
      <c r="G48" s="311" t="n"/>
      <c r="H48" s="299">
        <f>Task3.1!H48+Task3.2!H48+Task3.3!H48+Task3.4!H48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302" t="n"/>
      <c r="G49" s="311" t="n"/>
      <c r="H49" s="299">
        <f>Task3.1!H49+Task3.2!H49+Task3.3!H49+Task3.4!H49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302" t="n"/>
      <c r="G50" s="311" t="n"/>
      <c r="H50" s="299">
        <f>Task3.1!H50+Task3.2!H50+Task3.3!H50+Task3.4!H50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302" t="n"/>
      <c r="G51" s="311" t="n"/>
      <c r="H51" s="299">
        <f>Task3.1!H51+Task3.2!H51+Task3.3!H51+Task3.4!H51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302" t="n"/>
      <c r="G52" s="311" t="n"/>
      <c r="H52" s="299">
        <f>Task3.1!H52+Task3.2!H52+Task3.3!H52+Task3.4!H52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302" t="n"/>
      <c r="G53" s="311" t="n"/>
      <c r="H53" s="299">
        <f>Task3.1!H53+Task3.2!H53+Task3.3!H53+Task3.4!H53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302" t="n"/>
      <c r="G54" s="311" t="n"/>
      <c r="H54" s="299">
        <f>Task3.1!H54+Task3.2!H54+Task3.3!H54+Task3.4!H54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302" t="n"/>
      <c r="G55" s="311" t="n"/>
      <c r="H55" s="299">
        <f>Task3.1!H55+Task3.2!H55+Task3.3!H55+Task3.4!H55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305" t="n"/>
      <c r="G56" s="312" t="n"/>
      <c r="H56" s="313">
        <f>Task3.1!H56+Task3.2!H56+Task3.3!H56+Task3.4!H56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320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278">
        <f>Task3.1!H61+Task3.2!H61+Task3.3!H61+Task3.4!H61</f>
        <v/>
      </c>
      <c r="I61" s="26" t="n"/>
    </row>
    <row r="62" ht="12.75" customHeight="1" s="74">
      <c r="A62" s="321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299">
        <f>Task3.1!H62+Task3.2!H62+Task3.3!H62+Task3.4!H62</f>
        <v/>
      </c>
      <c r="I62" s="26" t="n"/>
    </row>
    <row r="63" ht="12.75" customHeight="1" s="74">
      <c r="A63" s="321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299">
        <f>Task3.1!H63+Task3.2!H63+Task3.3!H63+Task3.4!H63</f>
        <v/>
      </c>
      <c r="I63" s="26" t="n"/>
    </row>
    <row r="64" ht="12.75" customHeight="1" s="74">
      <c r="A64" s="321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299">
        <f>Task3.1!H64+Task3.2!H64+Task3.3!H64+Task3.4!H64</f>
        <v/>
      </c>
      <c r="I64" s="26" t="n"/>
    </row>
    <row r="65" ht="12.75" customHeight="1" s="74">
      <c r="A65" s="321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299">
        <f>Task3.1!H65+Task3.2!H65+Task3.3!H65+Task3.4!H65</f>
        <v/>
      </c>
      <c r="I65" s="26" t="n"/>
    </row>
    <row r="66" ht="12.75" customHeight="1" s="74">
      <c r="A66" s="321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299">
        <f>Task3.1!H66+Task3.2!H66+Task3.3!H66+Task3.4!H66</f>
        <v/>
      </c>
      <c r="I66" s="26" t="n"/>
    </row>
    <row r="67" ht="12.75" customHeight="1" s="74">
      <c r="A67" s="321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299">
        <f>Task3.1!H67+Task3.2!H67+Task3.3!H67+Task3.4!H67</f>
        <v/>
      </c>
      <c r="I67" s="26" t="n"/>
    </row>
    <row r="68" ht="12.75" customHeight="1" s="74">
      <c r="A68" s="321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299">
        <f>Task3.1!H68+Task3.2!H68+Task3.3!H68+Task3.4!H68</f>
        <v/>
      </c>
      <c r="I68" s="26" t="n"/>
    </row>
    <row r="69" ht="12.75" customHeight="1" s="74">
      <c r="A69" s="321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299">
        <f>Task3.1!H69+Task3.2!H69+Task3.3!H69+Task3.4!H69</f>
        <v/>
      </c>
      <c r="I69" s="26" t="n"/>
    </row>
    <row r="70" ht="13.5" customHeight="1" s="74">
      <c r="A70" s="322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323">
        <f>Task3.1!H70+Task3.2!H70+Task3.3!H70+Task3.4!H70</f>
        <v/>
      </c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330" t="n"/>
      <c r="E73" s="331" t="n"/>
      <c r="F73" s="331" t="n"/>
      <c r="G73" s="332" t="n"/>
      <c r="H73" s="333" t="n"/>
      <c r="I73" s="333" t="n"/>
    </row>
    <row r="74" ht="12.75" customFormat="1" customHeight="1" s="27">
      <c r="A74" s="470" t="n"/>
      <c r="B74" s="470" t="n"/>
      <c r="C74" s="20" t="n"/>
      <c r="D74" s="334" t="n"/>
      <c r="E74" s="335" t="n"/>
      <c r="F74" s="335" t="n"/>
      <c r="G74" s="336" t="n"/>
      <c r="H74" s="337" t="n"/>
      <c r="I74" s="337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344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348">
        <f>Task3.1!E79+Task3.2!E79+Task3.3!E79+Task3.4!E79</f>
        <v/>
      </c>
      <c r="F79" s="349">
        <f>+'Total Budget'!F81</f>
        <v/>
      </c>
      <c r="G79" s="350">
        <f>+'Total Budget'!G81</f>
        <v/>
      </c>
      <c r="H79" s="351">
        <f>Task3.1!H79+Task3.2!H79+Task3.3!H79+Task3.4!H79</f>
        <v/>
      </c>
      <c r="I79" s="26" t="n"/>
    </row>
    <row r="80" ht="12.75" customHeight="1" s="74">
      <c r="A80" s="35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356">
        <f>Task3.1!E80+Task3.2!E80+Task3.3!E80+Task3.4!E80</f>
        <v/>
      </c>
      <c r="F80" s="357">
        <f>+'Total Budget'!F82</f>
        <v/>
      </c>
      <c r="G80" s="358">
        <f>+'Total Budget'!G82</f>
        <v/>
      </c>
      <c r="H80" s="359">
        <f>Task3.1!H80+Task3.2!H80+Task3.3!H80+Task3.4!H80</f>
        <v/>
      </c>
      <c r="I80" s="26" t="n"/>
    </row>
    <row r="81" ht="12.75" customHeight="1" s="74">
      <c r="A81" s="35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356">
        <f>Task3.1!E81+Task3.2!E81+Task3.3!E81+Task3.4!E81</f>
        <v/>
      </c>
      <c r="F81" s="357">
        <f>+'Total Budget'!F83</f>
        <v/>
      </c>
      <c r="G81" s="358">
        <f>+'Total Budget'!G83</f>
        <v/>
      </c>
      <c r="H81" s="359">
        <f>Task3.1!H81+Task3.2!H81+Task3.3!H81+Task3.4!H81</f>
        <v/>
      </c>
      <c r="I81" s="26" t="n"/>
    </row>
    <row r="82" ht="12.75" customHeight="1" s="74">
      <c r="A82" s="35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356">
        <f>Task3.1!E82+Task3.2!E82+Task3.3!E82+Task3.4!E82</f>
        <v/>
      </c>
      <c r="F82" s="357">
        <f>+'Total Budget'!F84</f>
        <v/>
      </c>
      <c r="G82" s="358">
        <f>+'Total Budget'!G84</f>
        <v/>
      </c>
      <c r="H82" s="359">
        <f>Task3.1!H82+Task3.2!H82+Task3.3!H82+Task3.4!H82</f>
        <v/>
      </c>
      <c r="I82" s="26" t="n"/>
    </row>
    <row r="83" ht="12.75" customHeight="1" s="74">
      <c r="A83" s="35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356">
        <f>Task3.1!E83+Task3.2!E83+Task3.3!E83+Task3.4!E83</f>
        <v/>
      </c>
      <c r="F83" s="357">
        <f>+'Total Budget'!F85</f>
        <v/>
      </c>
      <c r="G83" s="358">
        <f>+'Total Budget'!G85</f>
        <v/>
      </c>
      <c r="H83" s="359">
        <f>Task3.1!H83+Task3.2!H83+Task3.3!H83+Task3.4!H83</f>
        <v/>
      </c>
      <c r="I83" s="26" t="n"/>
    </row>
    <row r="84" ht="13.5" customHeight="1" s="74">
      <c r="A84" s="360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364">
        <f>Task3.1!E84+Task3.2!E84+Task3.3!E84+Task3.4!E84</f>
        <v/>
      </c>
      <c r="F84" s="365">
        <f>+'Total Budget'!F86</f>
        <v/>
      </c>
      <c r="G84" s="366">
        <f>+'Total Budget'!G86</f>
        <v/>
      </c>
      <c r="H84" s="367">
        <f>Task3.1!H84+Task3.2!H84+Task3.3!H84+Task3.4!H84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344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369">
        <f>Task3.1!E88+Task3.2!E88+Task3.3!E88+Task3.4!E88</f>
        <v/>
      </c>
      <c r="F88" s="349">
        <f>+'Total Budget'!F90</f>
        <v/>
      </c>
      <c r="G88" s="350">
        <f>+'Total Budget'!G90</f>
        <v/>
      </c>
      <c r="H88" s="351">
        <f>Task3.1!H88+Task3.2!H88+Task3.3!H88+Task3.4!H88</f>
        <v/>
      </c>
      <c r="I88" s="56" t="n"/>
    </row>
    <row r="89" ht="12.75" customHeight="1" s="74">
      <c r="A89" s="35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370">
        <f>Task3.1!E89+Task3.2!E89+Task3.3!E89+Task3.4!E89</f>
        <v/>
      </c>
      <c r="F89" s="357">
        <f>+'Total Budget'!F91</f>
        <v/>
      </c>
      <c r="G89" s="358">
        <f>+'Total Budget'!G91</f>
        <v/>
      </c>
      <c r="H89" s="359">
        <f>Task3.1!H89+Task3.2!H89+Task3.3!H89+Task3.4!H89</f>
        <v/>
      </c>
      <c r="I89" s="56" t="n"/>
    </row>
    <row r="90" ht="13.5" customHeight="1" s="74">
      <c r="A90" s="360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371">
        <f>Task3.1!E90+Task3.2!E90+Task3.3!E90+Task3.4!E90</f>
        <v/>
      </c>
      <c r="F90" s="365">
        <f>+'Total Budget'!F92</f>
        <v/>
      </c>
      <c r="G90" s="366">
        <f>+'Total Budget'!G92</f>
        <v/>
      </c>
      <c r="H90" s="367">
        <f>Task3.1!H90+Task3.2!H90+Task3.3!H90+Task3.4!H90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379">
        <f>Task3.1!H95+Task3.2!H95+Task3.3!H95+Task3.4!H95</f>
        <v/>
      </c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381">
        <f>Task3.1!H96+Task3.2!H96+Task3.3!H96+Task3.4!H96</f>
        <v/>
      </c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381">
        <f>Task3.1!H97+Task3.2!H97+Task3.3!H97+Task3.4!H97</f>
        <v/>
      </c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381">
        <f>Task3.1!H98+Task3.2!H98+Task3.3!H98+Task3.4!H98</f>
        <v/>
      </c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381">
        <f>Task3.1!H99+Task3.2!H99+Task3.3!H99+Task3.4!H99</f>
        <v/>
      </c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383">
        <f>Task3.1!H100+Task3.2!H100+Task3.3!H100+Task3.4!H100</f>
        <v/>
      </c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 xml:space="preserve">Name of Consultant 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384">
        <f>Task3.1!G104+Task3.2!G104+Task3.3!G104+Task3.4!G104</f>
        <v/>
      </c>
      <c r="H104" s="351">
        <f>Task3.1!H104+Task3.2!H104+Task3.3!H104+Task3.4!H104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385">
        <f>Task3.1!G105+Task3.2!G105+Task3.3!G105+Task3.4!G105</f>
        <v/>
      </c>
      <c r="H105" s="359">
        <f>Task3.1!H105+Task3.2!H105+Task3.3!H105+Task3.4!H105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385">
        <f>Task3.1!G106+Task3.2!G106+Task3.3!G106+Task3.4!G106</f>
        <v/>
      </c>
      <c r="H106" s="359">
        <f>Task3.1!H106+Task3.2!H106+Task3.3!H106+Task3.4!H106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385">
        <f>Task3.1!G107+Task3.2!G107+Task3.3!G107+Task3.4!G107</f>
        <v/>
      </c>
      <c r="H107" s="359">
        <f>Task3.1!H107+Task3.2!H107+Task3.3!H107+Task3.4!H107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385">
        <f>Task3.1!G108+Task3.2!G108+Task3.3!G108+Task3.4!G108</f>
        <v/>
      </c>
      <c r="H108" s="359">
        <f>Task3.1!H108+Task3.2!H108+Task3.3!H108+Task3.4!H108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387">
        <f>Task3.1!G109+Task3.2!G109+Task3.3!G109+Task3.4!G109</f>
        <v/>
      </c>
      <c r="H109" s="388">
        <f>Task3.1!H109+Task3.2!H109+Task3.3!H109+Task3.4!H109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379">
        <f>Task3.1!H113+Task3.2!H113+Task3.3!H113+Task3.4!H113</f>
        <v/>
      </c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381">
        <f>Task3.1!H114+Task3.2!H114+Task3.3!H114+Task3.4!H114</f>
        <v/>
      </c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381">
        <f>Task3.1!H115+Task3.2!H115+Task3.3!H115+Task3.4!H115</f>
        <v/>
      </c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381">
        <f>Task3.1!H116+Task3.2!H116+Task3.3!H116+Task3.4!H116</f>
        <v/>
      </c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381">
        <f>Task3.1!H117+Task3.2!H117+Task3.3!H117+Task3.4!H117</f>
        <v/>
      </c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390">
        <f>Task3.1!H118+Task3.2!H118+Task3.3!H118+Task3.4!H118</f>
        <v/>
      </c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  <row r="132" ht="12.75" customHeight="1" s="74">
      <c r="B132" s="470" t="inlineStr">
        <is>
          <t>Sub-tasks (each has its own full budget; totals roll up to this task):</t>
        </is>
      </c>
    </row>
    <row r="133" ht="12.75" customHeight="1" s="74">
      <c r="A133" s="470" t="inlineStr">
        <is>
          <t>Sub-task</t>
        </is>
      </c>
      <c r="B133" s="470" t="inlineStr">
        <is>
          <t>Name</t>
        </is>
      </c>
      <c r="F133" s="470" t="inlineStr">
        <is>
          <t>From</t>
        </is>
      </c>
      <c r="G133" s="470" t="inlineStr">
        <is>
          <t>To</t>
        </is>
      </c>
      <c r="H133" s="470" t="inlineStr">
        <is>
          <t>Total ($)</t>
        </is>
      </c>
    </row>
    <row r="134" ht="12.75" customHeight="1" s="74">
      <c r="A134" s="470" t="inlineStr">
        <is>
          <t>3.1</t>
        </is>
      </c>
      <c r="B134" s="470">
        <f>Task3.1!G2</f>
        <v/>
      </c>
      <c r="F134" s="406">
        <f>Task3.1!D3</f>
        <v/>
      </c>
      <c r="G134" s="406">
        <f>Task3.1!G3</f>
        <v/>
      </c>
      <c r="H134" s="407">
        <f>Task3.1!I123</f>
        <v/>
      </c>
    </row>
    <row r="135" ht="12.75" customHeight="1" s="74">
      <c r="A135" s="470" t="inlineStr">
        <is>
          <t>3.2</t>
        </is>
      </c>
      <c r="B135" s="470">
        <f>Task3.2!G2</f>
        <v/>
      </c>
      <c r="F135" s="406">
        <f>Task3.2!D3</f>
        <v/>
      </c>
      <c r="G135" s="406">
        <f>Task3.2!G3</f>
        <v/>
      </c>
      <c r="H135" s="407">
        <f>Task3.2!I123</f>
        <v/>
      </c>
    </row>
    <row r="136" ht="12.75" customHeight="1" s="74">
      <c r="A136" s="470" t="inlineStr">
        <is>
          <t>3.3</t>
        </is>
      </c>
      <c r="B136" s="470">
        <f>Task3.3!G2</f>
        <v/>
      </c>
      <c r="F136" s="406">
        <f>Task3.3!D3</f>
        <v/>
      </c>
      <c r="G136" s="406">
        <f>Task3.3!G3</f>
        <v/>
      </c>
      <c r="H136" s="407">
        <f>Task3.3!I123</f>
        <v/>
      </c>
    </row>
    <row r="137" ht="12.75" customHeight="1" s="74">
      <c r="A137" s="470" t="inlineStr">
        <is>
          <t>3.4</t>
        </is>
      </c>
      <c r="B137" s="470">
        <f>Task3.4!G2</f>
        <v/>
      </c>
      <c r="F137" s="406">
        <f>Task3.4!D3</f>
        <v/>
      </c>
      <c r="G137" s="406">
        <f>Task3.4!G3</f>
        <v/>
      </c>
      <c r="H137" s="407">
        <f>Task3.4!I123</f>
        <v/>
      </c>
    </row>
    <row r="138" ht="12.75" customHeight="1" s="74">
      <c r="B138" s="470" t="inlineStr">
        <is>
          <t>Task total:</t>
        </is>
      </c>
      <c r="H138" s="407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3.1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 xml:space="preserve">Name of Consultant 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3.2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 xml:space="preserve">Name of Consultant 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3.3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 xml:space="preserve">Name of Consultant 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3.4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 xml:space="preserve">Name of Consultant 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138"/>
  <sheetViews>
    <sheetView showGridLines="0"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  (roll-up of sub-tasks)</t>
        </is>
      </c>
      <c r="G1" s="16" t="n"/>
    </row>
    <row r="2" ht="12.75" customHeight="1" s="74">
      <c r="C2" s="20" t="inlineStr">
        <is>
          <t>Task #:</t>
        </is>
      </c>
      <c r="D2" s="259" t="n">
        <v>4</v>
      </c>
      <c r="E2" s="550" t="inlineStr">
        <is>
          <t>Task name:</t>
        </is>
      </c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260">
        <f>IF((Task4.1!D3&gt;0)+(Task4.2!D3&gt;0)+(Task4.3!D3&gt;0)+(Task4.4!D3&gt;0)=0,0,MIN(IF(Task4.1!D3=0,1000000,Task4.1!D3),IF(Task4.2!D3=0,1000000,Task4.2!D3),IF(Task4.3!D3=0,1000000,Task4.3!D3),IF(Task4.4!D3=0,1000000,Task4.4!D3)))</f>
        <v/>
      </c>
      <c r="E3" s="261" t="inlineStr">
        <is>
          <t>(MM/YY)</t>
        </is>
      </c>
      <c r="F3" s="20" t="inlineStr">
        <is>
          <t>To date:</t>
        </is>
      </c>
      <c r="G3" s="260">
        <f>MAX(Task4.1!G3,Task4.2!G3,Task4.3!G3,Task4.4!G3)</f>
        <v/>
      </c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276" t="n"/>
      <c r="G9" s="277">
        <f>+$D$4</f>
        <v/>
      </c>
      <c r="H9" s="278">
        <f>Task4.1!H9+Task4.2!H9+Task4.3!H9+Task4.4!H9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76" t="n"/>
      <c r="G10" s="283">
        <f>+$D$4</f>
        <v/>
      </c>
      <c r="H10" s="278">
        <f>Task4.1!H10+Task4.2!H10+Task4.3!H10+Task4.4!H10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76" t="n"/>
      <c r="G11" s="283">
        <f>+$D$4</f>
        <v/>
      </c>
      <c r="H11" s="278">
        <f>Task4.1!H11+Task4.2!H11+Task4.3!H11+Task4.4!H11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76" t="n"/>
      <c r="G12" s="283">
        <f>+$D$4</f>
        <v/>
      </c>
      <c r="H12" s="278">
        <f>Task4.1!H12+Task4.2!H12+Task4.3!H12+Task4.4!H12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76" t="n"/>
      <c r="G13" s="283">
        <f>+$D$4</f>
        <v/>
      </c>
      <c r="H13" s="278">
        <f>Task4.1!H13+Task4.2!H13+Task4.3!H13+Task4.4!H13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76" t="n"/>
      <c r="G14" s="283">
        <f>+$D$4</f>
        <v/>
      </c>
      <c r="H14" s="278">
        <f>Task4.1!H14+Task4.2!H14+Task4.3!H14+Task4.4!H14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76" t="n"/>
      <c r="G15" s="283">
        <f>+$D$4</f>
        <v/>
      </c>
      <c r="H15" s="278">
        <f>Task4.1!H15+Task4.2!H15+Task4.3!H15+Task4.4!H15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76" t="n"/>
      <c r="G16" s="283">
        <f>+$D$4</f>
        <v/>
      </c>
      <c r="H16" s="278">
        <f>Task4.1!H16+Task4.2!H16+Task4.3!H16+Task4.4!H16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76" t="n"/>
      <c r="G17" s="283">
        <f>+$D$4</f>
        <v/>
      </c>
      <c r="H17" s="278">
        <f>Task4.1!H17+Task4.2!H17+Task4.3!H17+Task4.4!H17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76" t="n"/>
      <c r="G18" s="283">
        <f>+$D$4</f>
        <v/>
      </c>
      <c r="H18" s="278">
        <f>Task4.1!H18+Task4.2!H18+Task4.3!H18+Task4.4!H18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76" t="n"/>
      <c r="G19" s="283">
        <f>+$D$4</f>
        <v/>
      </c>
      <c r="H19" s="278">
        <f>Task4.1!H19+Task4.2!H19+Task4.3!H19+Task4.4!H19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76" t="n"/>
      <c r="G20" s="283">
        <f>+$D$4</f>
        <v/>
      </c>
      <c r="H20" s="278">
        <f>Task4.1!H20+Task4.2!H20+Task4.3!H20+Task4.4!H20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76" t="n"/>
      <c r="G21" s="283">
        <f>+$D$4</f>
        <v/>
      </c>
      <c r="H21" s="278">
        <f>Task4.1!H21+Task4.2!H21+Task4.3!H21+Task4.4!H21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76" t="n"/>
      <c r="G22" s="283">
        <f>+$D$4</f>
        <v/>
      </c>
      <c r="H22" s="278">
        <f>Task4.1!H22+Task4.2!H22+Task4.3!H22+Task4.4!H22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76" t="n"/>
      <c r="G23" s="283">
        <f>+$D$4</f>
        <v/>
      </c>
      <c r="H23" s="278">
        <f>Task4.1!H23+Task4.2!H23+Task4.3!H23+Task4.4!H23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76" t="n"/>
      <c r="G24" s="283">
        <f>+$D$4</f>
        <v/>
      </c>
      <c r="H24" s="278">
        <f>Task4.1!H24+Task4.2!H24+Task4.3!H24+Task4.4!H24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76" t="n"/>
      <c r="G25" s="283">
        <f>+$D$4</f>
        <v/>
      </c>
      <c r="H25" s="278">
        <f>Task4.1!H25+Task4.2!H25+Task4.3!H25+Task4.4!H25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76" t="n"/>
      <c r="G26" s="283">
        <f>+$D$4</f>
        <v/>
      </c>
      <c r="H26" s="278">
        <f>Task4.1!H26+Task4.2!H26+Task4.3!H26+Task4.4!H26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76" t="n"/>
      <c r="G27" s="283">
        <f>+$D$4</f>
        <v/>
      </c>
      <c r="H27" s="278">
        <f>Task4.1!H27+Task4.2!H27+Task4.3!H27+Task4.4!H27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288" t="n"/>
      <c r="G28" s="289">
        <f>+$D$4</f>
        <v/>
      </c>
      <c r="H28" s="278">
        <f>Task4.1!H28+Task4.2!H28+Task4.3!H28+Task4.4!H28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297" t="n"/>
      <c r="G34" s="298" t="n">
        <v>0.333333</v>
      </c>
      <c r="H34" s="299">
        <f>Task4.1!H34+Task4.2!H34+Task4.3!H34+Task4.4!H34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302" t="n"/>
      <c r="G35" s="77" t="n">
        <v>0.333333</v>
      </c>
      <c r="H35" s="299">
        <f>Task4.1!H35+Task4.2!H35+Task4.3!H35+Task4.4!H35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302" t="n"/>
      <c r="G36" s="77" t="n">
        <v>0.333333</v>
      </c>
      <c r="H36" s="299">
        <f>Task4.1!H36+Task4.2!H36+Task4.3!H36+Task4.4!H36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302" t="n"/>
      <c r="G37" s="77" t="n">
        <v>0.333333</v>
      </c>
      <c r="H37" s="299">
        <f>Task4.1!H37+Task4.2!H37+Task4.3!H37+Task4.4!H37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302" t="n"/>
      <c r="G38" s="77" t="n">
        <v>0.333333</v>
      </c>
      <c r="H38" s="299">
        <f>Task4.1!H38+Task4.2!H38+Task4.3!H38+Task4.4!H38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302" t="n"/>
      <c r="G39" s="77" t="n">
        <v>0.333333</v>
      </c>
      <c r="H39" s="299">
        <f>Task4.1!H39+Task4.2!H39+Task4.3!H39+Task4.4!H39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302" t="n"/>
      <c r="G40" s="77" t="n">
        <v>0.333333</v>
      </c>
      <c r="H40" s="299">
        <f>Task4.1!H40+Task4.2!H40+Task4.3!H40+Task4.4!H40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302" t="n"/>
      <c r="G41" s="77" t="n">
        <v>0.333333</v>
      </c>
      <c r="H41" s="299">
        <f>Task4.1!H41+Task4.2!H41+Task4.3!H41+Task4.4!H41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302" t="n"/>
      <c r="G42" s="77" t="n">
        <v>0.333333</v>
      </c>
      <c r="H42" s="299">
        <f>Task4.1!H42+Task4.2!H42+Task4.3!H42+Task4.4!H42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305" t="n"/>
      <c r="G43" s="306" t="n">
        <v>0.333333</v>
      </c>
      <c r="H43" s="299">
        <f>Task4.1!H43+Task4.2!H43+Task4.3!H43+Task4.4!H43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297" t="n"/>
      <c r="G47" s="311" t="n"/>
      <c r="H47" s="278">
        <f>Task4.1!H47+Task4.2!H47+Task4.3!H47+Task4.4!H47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302" t="n"/>
      <c r="G48" s="311" t="n"/>
      <c r="H48" s="299">
        <f>Task4.1!H48+Task4.2!H48+Task4.3!H48+Task4.4!H48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302" t="n"/>
      <c r="G49" s="311" t="n"/>
      <c r="H49" s="299">
        <f>Task4.1!H49+Task4.2!H49+Task4.3!H49+Task4.4!H49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302" t="n"/>
      <c r="G50" s="311" t="n"/>
      <c r="H50" s="299">
        <f>Task4.1!H50+Task4.2!H50+Task4.3!H50+Task4.4!H50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302" t="n"/>
      <c r="G51" s="311" t="n"/>
      <c r="H51" s="299">
        <f>Task4.1!H51+Task4.2!H51+Task4.3!H51+Task4.4!H51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302" t="n"/>
      <c r="G52" s="311" t="n"/>
      <c r="H52" s="299">
        <f>Task4.1!H52+Task4.2!H52+Task4.3!H52+Task4.4!H52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302" t="n"/>
      <c r="G53" s="311" t="n"/>
      <c r="H53" s="299">
        <f>Task4.1!H53+Task4.2!H53+Task4.3!H53+Task4.4!H53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302" t="n"/>
      <c r="G54" s="311" t="n"/>
      <c r="H54" s="299">
        <f>Task4.1!H54+Task4.2!H54+Task4.3!H54+Task4.4!H54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302" t="n"/>
      <c r="G55" s="311" t="n"/>
      <c r="H55" s="299">
        <f>Task4.1!H55+Task4.2!H55+Task4.3!H55+Task4.4!H55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305" t="n"/>
      <c r="G56" s="312" t="n"/>
      <c r="H56" s="313">
        <f>Task4.1!H56+Task4.2!H56+Task4.3!H56+Task4.4!H56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320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278">
        <f>Task4.1!H61+Task4.2!H61+Task4.3!H61+Task4.4!H61</f>
        <v/>
      </c>
      <c r="I61" s="26" t="n"/>
    </row>
    <row r="62" ht="12.75" customHeight="1" s="74">
      <c r="A62" s="321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299">
        <f>Task4.1!H62+Task4.2!H62+Task4.3!H62+Task4.4!H62</f>
        <v/>
      </c>
      <c r="I62" s="26" t="n"/>
    </row>
    <row r="63" ht="12.75" customHeight="1" s="74">
      <c r="A63" s="321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299">
        <f>Task4.1!H63+Task4.2!H63+Task4.3!H63+Task4.4!H63</f>
        <v/>
      </c>
      <c r="I63" s="26" t="n"/>
    </row>
    <row r="64" ht="12.75" customHeight="1" s="74">
      <c r="A64" s="321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299">
        <f>Task4.1!H64+Task4.2!H64+Task4.3!H64+Task4.4!H64</f>
        <v/>
      </c>
      <c r="I64" s="26" t="n"/>
    </row>
    <row r="65" ht="12.75" customHeight="1" s="74">
      <c r="A65" s="321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299">
        <f>Task4.1!H65+Task4.2!H65+Task4.3!H65+Task4.4!H65</f>
        <v/>
      </c>
      <c r="I65" s="26" t="n"/>
    </row>
    <row r="66" ht="12.75" customHeight="1" s="74">
      <c r="A66" s="321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299">
        <f>Task4.1!H66+Task4.2!H66+Task4.3!H66+Task4.4!H66</f>
        <v/>
      </c>
      <c r="I66" s="26" t="n"/>
    </row>
    <row r="67" ht="12.75" customHeight="1" s="74">
      <c r="A67" s="321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299">
        <f>Task4.1!H67+Task4.2!H67+Task4.3!H67+Task4.4!H67</f>
        <v/>
      </c>
      <c r="I67" s="26" t="n"/>
    </row>
    <row r="68" ht="12.75" customHeight="1" s="74">
      <c r="A68" s="321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299">
        <f>Task4.1!H68+Task4.2!H68+Task4.3!H68+Task4.4!H68</f>
        <v/>
      </c>
      <c r="I68" s="26" t="n"/>
    </row>
    <row r="69" ht="12.75" customHeight="1" s="74">
      <c r="A69" s="321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299">
        <f>Task4.1!H69+Task4.2!H69+Task4.3!H69+Task4.4!H69</f>
        <v/>
      </c>
      <c r="I69" s="26" t="n"/>
    </row>
    <row r="70" ht="13.5" customHeight="1" s="74">
      <c r="A70" s="322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323">
        <f>Task4.1!H70+Task4.2!H70+Task4.3!H70+Task4.4!H70</f>
        <v/>
      </c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330" t="n"/>
      <c r="E73" s="331" t="n"/>
      <c r="F73" s="331" t="n"/>
      <c r="G73" s="332" t="n"/>
      <c r="H73" s="333" t="n"/>
      <c r="I73" s="333" t="n"/>
    </row>
    <row r="74" ht="12.75" customFormat="1" customHeight="1" s="27">
      <c r="A74" s="470" t="n"/>
      <c r="B74" s="470" t="n"/>
      <c r="C74" s="20" t="n"/>
      <c r="D74" s="334" t="n"/>
      <c r="E74" s="335" t="n"/>
      <c r="F74" s="335" t="n"/>
      <c r="G74" s="336" t="n"/>
      <c r="H74" s="337" t="n"/>
      <c r="I74" s="337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344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348">
        <f>Task4.1!E79+Task4.2!E79+Task4.3!E79+Task4.4!E79</f>
        <v/>
      </c>
      <c r="F79" s="349">
        <f>+'Total Budget'!F81</f>
        <v/>
      </c>
      <c r="G79" s="350">
        <f>+'Total Budget'!G81</f>
        <v/>
      </c>
      <c r="H79" s="351">
        <f>Task4.1!H79+Task4.2!H79+Task4.3!H79+Task4.4!H79</f>
        <v/>
      </c>
      <c r="I79" s="26" t="n"/>
    </row>
    <row r="80" ht="12.75" customHeight="1" s="74">
      <c r="A80" s="35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356">
        <f>Task4.1!E80+Task4.2!E80+Task4.3!E80+Task4.4!E80</f>
        <v/>
      </c>
      <c r="F80" s="357">
        <f>+'Total Budget'!F82</f>
        <v/>
      </c>
      <c r="G80" s="358">
        <f>+'Total Budget'!G82</f>
        <v/>
      </c>
      <c r="H80" s="359">
        <f>Task4.1!H80+Task4.2!H80+Task4.3!H80+Task4.4!H80</f>
        <v/>
      </c>
      <c r="I80" s="26" t="n"/>
    </row>
    <row r="81" ht="12.75" customHeight="1" s="74">
      <c r="A81" s="35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356">
        <f>Task4.1!E81+Task4.2!E81+Task4.3!E81+Task4.4!E81</f>
        <v/>
      </c>
      <c r="F81" s="357">
        <f>+'Total Budget'!F83</f>
        <v/>
      </c>
      <c r="G81" s="358">
        <f>+'Total Budget'!G83</f>
        <v/>
      </c>
      <c r="H81" s="359">
        <f>Task4.1!H81+Task4.2!H81+Task4.3!H81+Task4.4!H81</f>
        <v/>
      </c>
      <c r="I81" s="26" t="n"/>
    </row>
    <row r="82" ht="12.75" customHeight="1" s="74">
      <c r="A82" s="35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356">
        <f>Task4.1!E82+Task4.2!E82+Task4.3!E82+Task4.4!E82</f>
        <v/>
      </c>
      <c r="F82" s="357">
        <f>+'Total Budget'!F84</f>
        <v/>
      </c>
      <c r="G82" s="358">
        <f>+'Total Budget'!G84</f>
        <v/>
      </c>
      <c r="H82" s="359">
        <f>Task4.1!H82+Task4.2!H82+Task4.3!H82+Task4.4!H82</f>
        <v/>
      </c>
      <c r="I82" s="26" t="n"/>
    </row>
    <row r="83" ht="12.75" customHeight="1" s="74">
      <c r="A83" s="35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356">
        <f>Task4.1!E83+Task4.2!E83+Task4.3!E83+Task4.4!E83</f>
        <v/>
      </c>
      <c r="F83" s="357">
        <f>+'Total Budget'!F85</f>
        <v/>
      </c>
      <c r="G83" s="358">
        <f>+'Total Budget'!G85</f>
        <v/>
      </c>
      <c r="H83" s="359">
        <f>Task4.1!H83+Task4.2!H83+Task4.3!H83+Task4.4!H83</f>
        <v/>
      </c>
      <c r="I83" s="26" t="n"/>
    </row>
    <row r="84" ht="13.5" customHeight="1" s="74">
      <c r="A84" s="360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364">
        <f>Task4.1!E84+Task4.2!E84+Task4.3!E84+Task4.4!E84</f>
        <v/>
      </c>
      <c r="F84" s="365">
        <f>+'Total Budget'!F86</f>
        <v/>
      </c>
      <c r="G84" s="366">
        <f>+'Total Budget'!G86</f>
        <v/>
      </c>
      <c r="H84" s="367">
        <f>Task4.1!H84+Task4.2!H84+Task4.3!H84+Task4.4!H84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344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369">
        <f>Task4.1!E88+Task4.2!E88+Task4.3!E88+Task4.4!E88</f>
        <v/>
      </c>
      <c r="F88" s="349">
        <f>+'Total Budget'!F90</f>
        <v/>
      </c>
      <c r="G88" s="350">
        <f>+'Total Budget'!G90</f>
        <v/>
      </c>
      <c r="H88" s="351">
        <f>Task4.1!H88+Task4.2!H88+Task4.3!H88+Task4.4!H88</f>
        <v/>
      </c>
      <c r="I88" s="56" t="n"/>
    </row>
    <row r="89" ht="12.75" customHeight="1" s="74">
      <c r="A89" s="35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370">
        <f>Task4.1!E89+Task4.2!E89+Task4.3!E89+Task4.4!E89</f>
        <v/>
      </c>
      <c r="F89" s="357">
        <f>+'Total Budget'!F91</f>
        <v/>
      </c>
      <c r="G89" s="358">
        <f>+'Total Budget'!G91</f>
        <v/>
      </c>
      <c r="H89" s="359">
        <f>Task4.1!H89+Task4.2!H89+Task4.3!H89+Task4.4!H89</f>
        <v/>
      </c>
      <c r="I89" s="56" t="n"/>
    </row>
    <row r="90" ht="13.5" customHeight="1" s="74">
      <c r="A90" s="360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371">
        <f>Task4.1!E90+Task4.2!E90+Task4.3!E90+Task4.4!E90</f>
        <v/>
      </c>
      <c r="F90" s="365">
        <f>+'Total Budget'!F92</f>
        <v/>
      </c>
      <c r="G90" s="366">
        <f>+'Total Budget'!G92</f>
        <v/>
      </c>
      <c r="H90" s="367">
        <f>Task4.1!H90+Task4.2!H90+Task4.3!H90+Task4.4!H90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379">
        <f>Task4.1!H95+Task4.2!H95+Task4.3!H95+Task4.4!H95</f>
        <v/>
      </c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381">
        <f>Task4.1!H96+Task4.2!H96+Task4.3!H96+Task4.4!H96</f>
        <v/>
      </c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381">
        <f>Task4.1!H97+Task4.2!H97+Task4.3!H97+Task4.4!H97</f>
        <v/>
      </c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381">
        <f>Task4.1!H98+Task4.2!H98+Task4.3!H98+Task4.4!H98</f>
        <v/>
      </c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381">
        <f>Task4.1!H99+Task4.2!H99+Task4.3!H99+Task4.4!H99</f>
        <v/>
      </c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383">
        <f>Task4.1!H100+Task4.2!H100+Task4.3!H100+Task4.4!H100</f>
        <v/>
      </c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384">
        <f>Task4.1!G104+Task4.2!G104+Task4.3!G104+Task4.4!G104</f>
        <v/>
      </c>
      <c r="H104" s="351">
        <f>Task4.1!H104+Task4.2!H104+Task4.3!H104+Task4.4!H104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385">
        <f>Task4.1!G105+Task4.2!G105+Task4.3!G105+Task4.4!G105</f>
        <v/>
      </c>
      <c r="H105" s="359">
        <f>Task4.1!H105+Task4.2!H105+Task4.3!H105+Task4.4!H105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385">
        <f>Task4.1!G106+Task4.2!G106+Task4.3!G106+Task4.4!G106</f>
        <v/>
      </c>
      <c r="H106" s="359">
        <f>Task4.1!H106+Task4.2!H106+Task4.3!H106+Task4.4!H106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385">
        <f>Task4.1!G107+Task4.2!G107+Task4.3!G107+Task4.4!G107</f>
        <v/>
      </c>
      <c r="H107" s="359">
        <f>Task4.1!H107+Task4.2!H107+Task4.3!H107+Task4.4!H107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385">
        <f>Task4.1!G108+Task4.2!G108+Task4.3!G108+Task4.4!G108</f>
        <v/>
      </c>
      <c r="H108" s="359">
        <f>Task4.1!H108+Task4.2!H108+Task4.3!H108+Task4.4!H108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387">
        <f>Task4.1!G109+Task4.2!G109+Task4.3!G109+Task4.4!G109</f>
        <v/>
      </c>
      <c r="H109" s="388">
        <f>Task4.1!H109+Task4.2!H109+Task4.3!H109+Task4.4!H109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379">
        <f>Task4.1!H113+Task4.2!H113+Task4.3!H113+Task4.4!H113</f>
        <v/>
      </c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381">
        <f>Task4.1!H114+Task4.2!H114+Task4.3!H114+Task4.4!H114</f>
        <v/>
      </c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381">
        <f>Task4.1!H115+Task4.2!H115+Task4.3!H115+Task4.4!H115</f>
        <v/>
      </c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381">
        <f>Task4.1!H116+Task4.2!H116+Task4.3!H116+Task4.4!H116</f>
        <v/>
      </c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381">
        <f>Task4.1!H117+Task4.2!H117+Task4.3!H117+Task4.4!H117</f>
        <v/>
      </c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390">
        <f>Task4.1!H118+Task4.2!H118+Task4.3!H118+Task4.4!H118</f>
        <v/>
      </c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  <row r="132" ht="12.75" customHeight="1" s="74">
      <c r="B132" s="470" t="inlineStr">
        <is>
          <t>Sub-tasks (each has its own full budget; totals roll up to this task):</t>
        </is>
      </c>
    </row>
    <row r="133" ht="12.75" customHeight="1" s="74">
      <c r="A133" s="470" t="inlineStr">
        <is>
          <t>Sub-task</t>
        </is>
      </c>
      <c r="B133" s="470" t="inlineStr">
        <is>
          <t>Name</t>
        </is>
      </c>
      <c r="F133" s="470" t="inlineStr">
        <is>
          <t>From</t>
        </is>
      </c>
      <c r="G133" s="470" t="inlineStr">
        <is>
          <t>To</t>
        </is>
      </c>
      <c r="H133" s="470" t="inlineStr">
        <is>
          <t>Total ($)</t>
        </is>
      </c>
    </row>
    <row r="134" ht="12.75" customHeight="1" s="74">
      <c r="A134" s="470" t="inlineStr">
        <is>
          <t>4.1</t>
        </is>
      </c>
      <c r="B134" s="470">
        <f>Task4.1!G2</f>
        <v/>
      </c>
      <c r="F134" s="406">
        <f>Task4.1!D3</f>
        <v/>
      </c>
      <c r="G134" s="406">
        <f>Task4.1!G3</f>
        <v/>
      </c>
      <c r="H134" s="407">
        <f>Task4.1!I123</f>
        <v/>
      </c>
    </row>
    <row r="135" ht="12.75" customHeight="1" s="74">
      <c r="A135" s="470" t="inlineStr">
        <is>
          <t>4.2</t>
        </is>
      </c>
      <c r="B135" s="470">
        <f>Task4.2!G2</f>
        <v/>
      </c>
      <c r="F135" s="406">
        <f>Task4.2!D3</f>
        <v/>
      </c>
      <c r="G135" s="406">
        <f>Task4.2!G3</f>
        <v/>
      </c>
      <c r="H135" s="407">
        <f>Task4.2!I123</f>
        <v/>
      </c>
    </row>
    <row r="136" ht="12.75" customHeight="1" s="74">
      <c r="A136" s="470" t="inlineStr">
        <is>
          <t>4.3</t>
        </is>
      </c>
      <c r="B136" s="470">
        <f>Task4.3!G2</f>
        <v/>
      </c>
      <c r="F136" s="406">
        <f>Task4.3!D3</f>
        <v/>
      </c>
      <c r="G136" s="406">
        <f>Task4.3!G3</f>
        <v/>
      </c>
      <c r="H136" s="407">
        <f>Task4.3!I123</f>
        <v/>
      </c>
    </row>
    <row r="137" ht="12.75" customHeight="1" s="74">
      <c r="A137" s="470" t="inlineStr">
        <is>
          <t>4.4</t>
        </is>
      </c>
      <c r="B137" s="470">
        <f>Task4.4!G2</f>
        <v/>
      </c>
      <c r="F137" s="406">
        <f>Task4.4!D3</f>
        <v/>
      </c>
      <c r="G137" s="406">
        <f>Task4.4!G3</f>
        <v/>
      </c>
      <c r="H137" s="407">
        <f>Task4.4!I123</f>
        <v/>
      </c>
    </row>
    <row r="138" ht="12.75" customHeight="1" s="74">
      <c r="B138" s="470" t="inlineStr">
        <is>
          <t>Task total:</t>
        </is>
      </c>
      <c r="H138" s="407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67"/>
  <sheetViews>
    <sheetView tabSelected="1" zoomScaleNormal="100" workbookViewId="0">
      <selection activeCell="F17" sqref="F17"/>
    </sheetView>
  </sheetViews>
  <sheetFormatPr baseColWidth="8" defaultColWidth="12" defaultRowHeight="12.5"/>
  <cols>
    <col width="10.36328125" customWidth="1" style="470" min="1" max="1"/>
    <col width="20.54296875" customWidth="1" style="470" min="2" max="2"/>
    <col width="21.453125" customWidth="1" style="470" min="3" max="3"/>
    <col width="18" customWidth="1" style="470" min="4" max="4"/>
    <col width="10.453125" customWidth="1" style="470" min="5" max="5"/>
    <col width="10.54296875" customWidth="1" style="470" min="6" max="6"/>
    <col width="18" customWidth="1" style="470" min="7" max="7"/>
    <col width="12.6328125" customWidth="1" style="470" min="8" max="8"/>
    <col width="15" customWidth="1" style="470" min="9" max="9"/>
    <col width="24" customWidth="1" style="470" min="10" max="10"/>
    <col width="12" customWidth="1" style="470" min="11" max="11"/>
    <col width="12" customWidth="1" style="470" min="12" max="16384"/>
  </cols>
  <sheetData>
    <row r="1" ht="12.75" customHeight="1" s="74">
      <c r="D1" s="16" t="inlineStr">
        <is>
          <t>TOTAL CONSORTIUM MEMBER (CM) BUDGET - Federal F&amp;A</t>
        </is>
      </c>
      <c r="F1" s="16" t="n"/>
      <c r="G1" s="16" t="n"/>
      <c r="J1" s="566" t="n"/>
      <c r="K1" s="566" t="n"/>
    </row>
    <row r="2" ht="13.5" customHeight="1" s="74">
      <c r="D2" s="16" t="n"/>
      <c r="F2" s="16" t="n"/>
      <c r="G2" s="16" t="n"/>
      <c r="J2" s="567" t="inlineStr">
        <is>
          <t>FEDERAL F&amp;A PARAMETERS (editable)</t>
        </is>
      </c>
      <c r="K2" s="568" t="n"/>
      <c r="L2" s="17" t="inlineStr">
        <is>
          <t>US</t>
        </is>
      </c>
    </row>
    <row r="3" ht="12.75" customHeight="1" s="74">
      <c r="A3" s="17" t="n"/>
      <c r="C3" s="18" t="inlineStr">
        <is>
          <t>Consortium Name:</t>
        </is>
      </c>
      <c r="D3" s="478" t="n"/>
      <c r="E3" s="456" t="n"/>
      <c r="F3" s="479" t="n"/>
      <c r="G3" s="16" t="n"/>
      <c r="J3" s="569" t="n"/>
      <c r="K3" s="570" t="n"/>
      <c r="L3" s="17" t="inlineStr">
        <is>
          <t>IL</t>
        </is>
      </c>
    </row>
    <row r="4" ht="12.75" customHeight="1" s="74">
      <c r="A4" s="17" t="n"/>
      <c r="C4" s="18" t="inlineStr">
        <is>
          <t>Country:</t>
        </is>
      </c>
      <c r="D4" s="19" t="n"/>
      <c r="G4" s="480" t="n"/>
      <c r="J4" s="569" t="n"/>
      <c r="K4" s="570" t="n"/>
    </row>
    <row r="5" ht="12.75" customHeight="1" s="74">
      <c r="C5" s="18" t="inlineStr">
        <is>
          <t>Organization name:</t>
        </is>
      </c>
      <c r="D5" s="478" t="n"/>
      <c r="E5" s="456" t="n"/>
      <c r="F5" s="479" t="n"/>
      <c r="J5" s="571" t="inlineStr">
        <is>
          <t>Federal F&amp;A rate</t>
        </is>
      </c>
      <c r="K5" s="580" t="n">
        <v>0</v>
      </c>
    </row>
    <row r="6" ht="12.75" customHeight="1" s="74">
      <c r="C6" s="20" t="inlineStr">
        <is>
          <t>Project duration:</t>
        </is>
      </c>
      <c r="D6" s="21" t="n"/>
      <c r="E6" s="470" t="inlineStr">
        <is>
          <t>months</t>
        </is>
      </c>
      <c r="J6" s="572" t="inlineStr">
        <is>
          <t>Subaward MTDC cap ($)</t>
        </is>
      </c>
      <c r="K6" s="581" t="n">
        <v>25000</v>
      </c>
    </row>
    <row r="7" ht="13.5" customHeight="1" s="74">
      <c r="J7" s="572" t="inlineStr">
        <is>
          <t>MTDC base (auto)</t>
        </is>
      </c>
      <c r="K7" s="573">
        <f>I123-I60-I103+SUMPRODUCT((H97:H102+K6-ABS(H97:H102-K6))/2)-SUMIF(K115:K120,"X",H115:H120)-SUMIF(I11:I30,"Yes",H11:H30)</f>
        <v/>
      </c>
    </row>
    <row r="8" ht="15.75" customHeight="1" s="74">
      <c r="A8" s="17" t="n"/>
      <c r="B8" s="452" t="inlineStr">
        <is>
          <t>Description / Details</t>
        </is>
      </c>
      <c r="C8" s="453" t="n"/>
      <c r="D8" s="453" t="n"/>
      <c r="E8" s="453" t="n"/>
      <c r="F8" s="453" t="n"/>
      <c r="G8" s="454" t="n"/>
      <c r="H8" s="22" t="inlineStr">
        <is>
          <t>Cost ($)</t>
        </is>
      </c>
      <c r="I8" s="23" t="inlineStr">
        <is>
          <t>Total ($)</t>
        </is>
      </c>
      <c r="J8" s="574" t="n"/>
      <c r="K8" s="575" t="n"/>
    </row>
    <row r="9" ht="18" customHeight="1" s="74">
      <c r="A9" s="17" t="n"/>
      <c r="B9" s="24" t="inlineStr">
        <is>
          <t>I. Direct Labor</t>
        </is>
      </c>
      <c r="C9" s="25" t="n"/>
      <c r="I9" s="26" t="n"/>
      <c r="J9" s="576" t="inlineStr">
        <is>
          <t>F&amp;A = rate x MTDC. MTDC excludes equipment, counts only the first cap-worth of each subcontractor, and drops any Other-Expense row marked "X" (col J).</t>
        </is>
      </c>
      <c r="K9" s="577" t="n"/>
    </row>
    <row r="10" ht="45" customFormat="1" customHeight="1" s="27">
      <c r="B10" s="28" t="inlineStr">
        <is>
          <t>Employee's Name (TBD if yet unknown)</t>
        </is>
      </c>
      <c r="C10" s="498" t="inlineStr">
        <is>
          <t>Employee's Profession</t>
        </is>
      </c>
      <c r="D10" s="474" t="n"/>
      <c r="E10" s="498" t="inlineStr">
        <is>
          <t>Employee Location</t>
        </is>
      </c>
      <c r="F10" s="498" t="inlineStr">
        <is>
          <t>Gross Annual Salary* ($)</t>
        </is>
      </c>
      <c r="G10" s="30" t="inlineStr">
        <is>
          <t>% on Project</t>
        </is>
      </c>
      <c r="H10" s="31" t="inlineStr">
        <is>
          <t>Cost to Project ($)</t>
        </is>
      </c>
      <c r="I10" s="31" t="inlineStr">
        <is>
          <t>Exclude from F&amp;A? (Y/N)</t>
        </is>
      </c>
      <c r="J10" s="578" t="inlineStr">
        <is>
          <t>Over-allocation check</t>
        </is>
      </c>
      <c r="K10" s="579">
        <f>IF(MAX(G11:G30)&gt;1,"CHECK: an employee exceeds 100%","OK")</f>
        <v/>
      </c>
    </row>
    <row r="11" ht="12.75" customHeight="1" s="74">
      <c r="A11" s="32" t="inlineStr">
        <is>
          <t>Empl. 1:</t>
        </is>
      </c>
      <c r="B11" s="33" t="n"/>
      <c r="C11" s="500" t="n"/>
      <c r="D11" s="468" t="n"/>
      <c r="E11" s="34" t="n"/>
      <c r="F11" s="35" t="n"/>
      <c r="G11" s="36">
        <f>IF(F11*$D$6=0,0,+H11*12/(F11*$D$6))</f>
        <v/>
      </c>
      <c r="H11" s="37">
        <f>+Task1!H9+Task2!H9+Task3!H9+Task4!H9+Task5!H9+Task6!H9+Task7!H9+Task8!H9+Task9!H9+Task10!H9+Task11!H9+Task12!H9+Task13!H9+Task14!H9+Task15!H9+Task16!H9+Task17!H9+Task18!H9+Task19!H9+Task20!H9+Task21!H9+Task22!H9+Task23!H9+Task24!H9+Task25!H9</f>
        <v/>
      </c>
      <c r="I11" s="38" t="n"/>
    </row>
    <row r="12" ht="12.75" customHeight="1" s="74">
      <c r="A12" s="39" t="inlineStr">
        <is>
          <t>Empl. 2:</t>
        </is>
      </c>
      <c r="B12" s="40" t="n"/>
      <c r="C12" s="466" t="n"/>
      <c r="D12" s="450" t="n"/>
      <c r="E12" s="19" t="n"/>
      <c r="F12" s="451" t="n"/>
      <c r="G12" s="42">
        <f>IF(F12*$D$6=0,0,+H12*12/(F12*$D$6))</f>
        <v/>
      </c>
      <c r="H12" s="43">
        <f>+Task1!H10+Task2!H10+Task3!H10+Task4!H10+Task5!H10+Task6!H10+Task7!H10+Task8!H10+Task9!H10+Task10!H10+Task11!H10+Task12!H10+Task13!H10+Task14!H10+Task15!H10+Task16!H10+Task17!H10+Task18!H10+Task19!H10+Task20!H10+Task21!H10+Task22!H10+Task23!H10+Task24!H10+Task25!H10</f>
        <v/>
      </c>
      <c r="I12" s="44" t="n"/>
    </row>
    <row r="13" ht="12.75" customHeight="1" s="74">
      <c r="A13" s="39" t="inlineStr">
        <is>
          <t>Empl. 3:</t>
        </is>
      </c>
      <c r="B13" s="40" t="n"/>
      <c r="C13" s="466" t="n"/>
      <c r="D13" s="450" t="n"/>
      <c r="E13" s="19" t="n"/>
      <c r="F13" s="451" t="n"/>
      <c r="G13" s="42">
        <f>IF(F13*$D$6=0,0,+H13*12/(F13*$D$6))</f>
        <v/>
      </c>
      <c r="H13" s="43">
        <f>+Task1!H11+Task2!H11+Task3!H11+Task4!H11+Task5!H11+Task6!H11+Task7!H11+Task8!H11+Task9!H11+Task10!H11+Task11!H11+Task12!H11+Task13!H11+Task14!H11+Task15!H11+Task16!H11+Task17!H11+Task18!H11+Task19!H11+Task20!H11+Task21!H11+Task22!H11+Task23!H11+Task24!H11+Task25!H11</f>
        <v/>
      </c>
      <c r="I13" s="44" t="n"/>
    </row>
    <row r="14" ht="12.75" customHeight="1" s="74">
      <c r="A14" s="39" t="inlineStr">
        <is>
          <t>Empl. 4:</t>
        </is>
      </c>
      <c r="B14" s="40" t="n"/>
      <c r="C14" s="466" t="n"/>
      <c r="D14" s="450" t="n"/>
      <c r="E14" s="19" t="n"/>
      <c r="F14" s="451" t="n"/>
      <c r="G14" s="42">
        <f>IF(F14*$D$6=0,0,+H14*12/(F14*$D$6))</f>
        <v/>
      </c>
      <c r="H14" s="43">
        <f>+Task1!H12+Task2!H12+Task3!H12+Task4!H12+Task5!H12+Task6!H12+Task7!H12+Task8!H12+Task9!H12+Task10!H12+Task11!H12+Task12!H12+Task13!H12+Task14!H12+Task15!H12+Task16!H12+Task17!H12+Task18!H12+Task19!H12+Task20!H12+Task21!H12+Task22!H12+Task23!H12+Task24!H12+Task25!H12</f>
        <v/>
      </c>
      <c r="I14" s="44" t="n"/>
    </row>
    <row r="15" ht="12.75" customHeight="1" s="74">
      <c r="A15" s="39" t="inlineStr">
        <is>
          <t>Empl. 5:</t>
        </is>
      </c>
      <c r="B15" s="462" t="n"/>
      <c r="C15" s="451" t="n"/>
      <c r="D15" s="450" t="n"/>
      <c r="E15" s="19" t="n"/>
      <c r="F15" s="451" t="n"/>
      <c r="G15" s="42">
        <f>IF(F15*$D$6=0,0,+H15*12/(F15*$D$6))</f>
        <v/>
      </c>
      <c r="H15" s="43">
        <f>+Task1!H13+Task2!H13+Task3!H13+Task4!H13+Task5!H13+Task6!H13+Task7!H13+Task8!H13+Task9!H13+Task10!H13+Task11!H13+Task12!H13+Task13!H13+Task14!H13+Task15!H13+Task16!H13+Task17!H13+Task18!H13+Task19!H13+Task20!H13+Task21!H13+Task22!H13+Task23!H13+Task24!H13+Task25!H13</f>
        <v/>
      </c>
      <c r="I15" s="44" t="n"/>
    </row>
    <row r="16" ht="12.75" customHeight="1" s="74">
      <c r="A16" s="39" t="inlineStr">
        <is>
          <t>Empl. 6:</t>
        </is>
      </c>
      <c r="B16" s="462" t="n"/>
      <c r="C16" s="451" t="n"/>
      <c r="D16" s="450" t="n"/>
      <c r="E16" s="19" t="n"/>
      <c r="F16" s="451" t="n"/>
      <c r="G16" s="42">
        <f>IF(F16*$D$6=0,0,+H16*12/(F16*$D$6))</f>
        <v/>
      </c>
      <c r="H16" s="43">
        <f>+Task1!H14+Task2!H14+Task3!H14+Task4!H14+Task5!H14+Task6!H14+Task7!H14+Task8!H14+Task9!H14+Task10!H14+Task11!H14+Task12!H14+Task13!H14+Task14!H14+Task15!H14+Task16!H14+Task17!H14+Task18!H14+Task19!H14+Task20!H14+Task21!H14+Task22!H14+Task23!H14+Task24!H14+Task25!H14</f>
        <v/>
      </c>
      <c r="I16" s="44" t="n"/>
    </row>
    <row r="17" ht="12.75" customHeight="1" s="74">
      <c r="A17" s="39" t="inlineStr">
        <is>
          <t xml:space="preserve">Empl. 7: </t>
        </is>
      </c>
      <c r="B17" s="40" t="n"/>
      <c r="C17" s="466" t="n"/>
      <c r="D17" s="450" t="n"/>
      <c r="E17" s="19" t="n"/>
      <c r="F17" s="451" t="n"/>
      <c r="G17" s="42">
        <f>IF(F17*$D$6=0,0,+H17*12/(F17*$D$6))</f>
        <v/>
      </c>
      <c r="H17" s="43">
        <f>+Task1!H15+Task2!H15+Task3!H15+Task4!H15+Task5!H15+Task6!H15+Task7!H15+Task8!H15+Task9!H15+Task10!H15+Task11!H15+Task12!H15+Task13!H15+Task14!H15+Task15!H15+Task16!H15+Task17!H15+Task18!H15+Task19!H15+Task20!H15+Task21!H15+Task22!H15+Task23!H15+Task24!H15+Task25!H15</f>
        <v/>
      </c>
      <c r="I17" s="44" t="n"/>
    </row>
    <row r="18" ht="12.75" customHeight="1" s="74">
      <c r="A18" s="39" t="inlineStr">
        <is>
          <t>Empl. 8:</t>
        </is>
      </c>
      <c r="B18" s="462" t="n"/>
      <c r="C18" s="451" t="n"/>
      <c r="D18" s="450" t="n"/>
      <c r="E18" s="19" t="n"/>
      <c r="F18" s="451" t="n"/>
      <c r="G18" s="42">
        <f>IF(F18*$D$6=0,0,+H18*12/(F18*$D$6))</f>
        <v/>
      </c>
      <c r="H18" s="43">
        <f>+Task1!H16+Task2!H16+Task3!H16+Task4!H16+Task5!H16+Task6!H16+Task7!H16+Task8!H16+Task9!H16+Task10!H16+Task11!H16+Task12!H16+Task13!H16+Task14!H16+Task15!H16+Task16!H16+Task17!H16+Task18!H16+Task19!H16+Task20!H16+Task21!H16+Task22!H16+Task23!H16+Task24!H16+Task25!H16</f>
        <v/>
      </c>
      <c r="I18" s="44" t="n"/>
    </row>
    <row r="19" ht="12.75" customHeight="1" s="74">
      <c r="A19" s="39" t="inlineStr">
        <is>
          <t>Empl. 9:</t>
        </is>
      </c>
      <c r="B19" s="462" t="n"/>
      <c r="C19" s="451" t="n"/>
      <c r="D19" s="450" t="n"/>
      <c r="E19" s="19" t="n"/>
      <c r="F19" s="451" t="n"/>
      <c r="G19" s="42">
        <f>IF(F19*$D$6=0,0,+H19*12/(F19*$D$6))</f>
        <v/>
      </c>
      <c r="H19" s="43">
        <f>+Task1!H17+Task2!H17+Task3!H17+Task4!H17+Task5!H17+Task6!H17+Task7!H17+Task8!H17+Task9!H17+Task10!H17+Task11!H17+Task12!H17+Task13!H17+Task14!H17+Task15!H17+Task16!H17+Task17!H17+Task18!H17+Task19!H17+Task20!H17+Task21!H17+Task22!H17+Task23!H17+Task24!H17+Task25!H17</f>
        <v/>
      </c>
      <c r="I19" s="44" t="n"/>
    </row>
    <row r="20" ht="12.75" customHeight="1" s="74">
      <c r="A20" s="39" t="inlineStr">
        <is>
          <t>Empl.10:</t>
        </is>
      </c>
      <c r="B20" s="462" t="n"/>
      <c r="C20" s="451" t="n"/>
      <c r="D20" s="450" t="n"/>
      <c r="E20" s="19" t="n"/>
      <c r="F20" s="451" t="n"/>
      <c r="G20" s="42">
        <f>IF(F20*$D$6=0,0,+H20*12/(F20*$D$6))</f>
        <v/>
      </c>
      <c r="H20" s="43">
        <f>+Task1!H18+Task2!H18+Task3!H18+Task4!H18+Task5!H18+Task6!H18+Task7!H18+Task8!H18+Task9!H18+Task10!H18+Task11!H18+Task12!H18+Task13!H18+Task14!H18+Task15!H18+Task16!H18+Task17!H18+Task18!H18+Task19!H18+Task20!H18+Task21!H18+Task22!H18+Task23!H18+Task24!H18+Task25!H18</f>
        <v/>
      </c>
      <c r="I20" s="44" t="n"/>
    </row>
    <row r="21" ht="12.75" customHeight="1" s="74">
      <c r="A21" s="39" t="inlineStr">
        <is>
          <t>Empl. 11:</t>
        </is>
      </c>
      <c r="B21" s="462" t="n"/>
      <c r="C21" s="451" t="n"/>
      <c r="D21" s="450" t="n"/>
      <c r="E21" s="19" t="n"/>
      <c r="F21" s="451" t="n"/>
      <c r="G21" s="42">
        <f>IF(F21*$D$6=0,0,+H21*12/(F21*$D$6))</f>
        <v/>
      </c>
      <c r="H21" s="43">
        <f>+Task1!H19+Task2!H19+Task3!H19+Task4!H19+Task5!H19+Task6!H19+Task7!H19+Task8!H19+Task9!H19+Task10!H19+Task11!H19+Task12!H19+Task13!H19+Task14!H19+Task15!H19+Task16!H19+Task17!H19+Task18!H19+Task19!H19+Task20!H19+Task21!H19+Task22!H19+Task23!H19+Task24!H19+Task25!H19</f>
        <v/>
      </c>
      <c r="I21" s="44" t="n"/>
    </row>
    <row r="22" ht="12.75" customHeight="1" s="74">
      <c r="A22" s="39" t="inlineStr">
        <is>
          <t>Empl. 12:</t>
        </is>
      </c>
      <c r="B22" s="462" t="n"/>
      <c r="C22" s="451" t="n"/>
      <c r="D22" s="450" t="n"/>
      <c r="E22" s="19" t="n"/>
      <c r="F22" s="451" t="n"/>
      <c r="G22" s="42">
        <f>IF(F22*$D$6=0,0,+H22*12/(F22*$D$6))</f>
        <v/>
      </c>
      <c r="H22" s="43">
        <f>+Task1!H20+Task2!H20+Task3!H20+Task4!H20+Task5!H20+Task6!H20+Task7!H20+Task8!H20+Task9!H20+Task10!H20+Task11!H20+Task12!H20+Task13!H20+Task14!H20+Task15!H20+Task16!H20+Task17!H20+Task18!H20+Task19!H20+Task20!H20+Task21!H20+Task22!H20+Task23!H20+Task24!H20+Task25!H20</f>
        <v/>
      </c>
      <c r="I22" s="44" t="n"/>
    </row>
    <row r="23" ht="12.75" customHeight="1" s="74">
      <c r="A23" s="39" t="inlineStr">
        <is>
          <t>Empl. 13:</t>
        </is>
      </c>
      <c r="B23" s="462" t="n"/>
      <c r="C23" s="451" t="n"/>
      <c r="D23" s="450" t="n"/>
      <c r="E23" s="19" t="n"/>
      <c r="F23" s="451" t="n"/>
      <c r="G23" s="42">
        <f>IF(F23*$D$6=0,0,+H23*12/(F23*$D$6))</f>
        <v/>
      </c>
      <c r="H23" s="43">
        <f>+Task1!H21+Task2!H21+Task3!H21+Task4!H21+Task5!H21+Task6!H21+Task7!H21+Task8!H21+Task9!H21+Task10!H21+Task11!H21+Task12!H21+Task13!H21+Task14!H21+Task15!H21+Task16!H21+Task17!H21+Task18!H21+Task19!H21+Task20!H21+Task21!H21+Task22!H21+Task23!H21+Task24!H21+Task25!H21</f>
        <v/>
      </c>
      <c r="I23" s="44" t="n"/>
    </row>
    <row r="24" ht="12.75" customHeight="1" s="74">
      <c r="A24" s="39" t="inlineStr">
        <is>
          <t>Empl. 14:</t>
        </is>
      </c>
      <c r="B24" s="462" t="n"/>
      <c r="C24" s="451" t="n"/>
      <c r="D24" s="450" t="n"/>
      <c r="E24" s="19" t="n"/>
      <c r="F24" s="451" t="n"/>
      <c r="G24" s="42">
        <f>IF(F24*$D$6=0,0,+H24*12/(F24*$D$6))</f>
        <v/>
      </c>
      <c r="H24" s="43">
        <f>+Task1!H22+Task2!H22+Task3!H22+Task4!H22+Task5!H22+Task6!H22+Task7!H22+Task8!H22+Task9!H22+Task10!H22+Task11!H22+Task12!H22+Task13!H22+Task14!H22+Task15!H22+Task16!H22+Task17!H22+Task18!H22+Task19!H22+Task20!H22+Task21!H22+Task22!H22+Task23!H22+Task24!H22+Task25!H22</f>
        <v/>
      </c>
      <c r="I24" s="44" t="n"/>
    </row>
    <row r="25" ht="12.75" customHeight="1" s="74">
      <c r="A25" s="39" t="inlineStr">
        <is>
          <t>Empl. 15:</t>
        </is>
      </c>
      <c r="B25" s="462" t="n"/>
      <c r="C25" s="451" t="n"/>
      <c r="D25" s="450" t="n"/>
      <c r="E25" s="19" t="n"/>
      <c r="F25" s="451" t="n"/>
      <c r="G25" s="42">
        <f>IF(F25*$D$6=0,0,+H25*12/(F25*$D$6))</f>
        <v/>
      </c>
      <c r="H25" s="43">
        <f>+Task1!H23+Task2!H23+Task3!H23+Task4!H23+Task5!H23+Task6!H23+Task7!H23+Task8!H23+Task9!H23+Task10!H23+Task11!H23+Task12!H23+Task13!H23+Task14!H23+Task15!H23+Task16!H23+Task17!H23+Task18!H23+Task19!H23+Task20!H23+Task21!H23+Task22!H23+Task23!H23+Task24!H23+Task25!H23</f>
        <v/>
      </c>
      <c r="I25" s="44" t="n"/>
    </row>
    <row r="26" ht="12.75" customHeight="1" s="74">
      <c r="A26" s="39" t="inlineStr">
        <is>
          <t>Empl. 16:</t>
        </is>
      </c>
      <c r="B26" s="462" t="n"/>
      <c r="C26" s="451" t="n"/>
      <c r="D26" s="450" t="n"/>
      <c r="E26" s="19" t="n"/>
      <c r="F26" s="451" t="n"/>
      <c r="G26" s="42">
        <f>IF(F26*$D$6=0,0,+H26*12/(F26*$D$6))</f>
        <v/>
      </c>
      <c r="H26" s="43">
        <f>+Task1!H24+Task2!H24+Task3!H24+Task4!H24+Task5!H24+Task6!H24+Task7!H24+Task8!H24+Task9!H24+Task10!H24+Task11!H24+Task12!H24+Task13!H24+Task14!H24+Task15!H24+Task16!H24+Task17!H24+Task18!H24+Task19!H24+Task20!H24+Task21!H24+Task22!H24+Task23!H24+Task24!H24+Task25!H24</f>
        <v/>
      </c>
      <c r="I26" s="44" t="n"/>
    </row>
    <row r="27" ht="12.75" customHeight="1" s="74">
      <c r="A27" s="39" t="inlineStr">
        <is>
          <t>Empl. 17:</t>
        </is>
      </c>
      <c r="B27" s="462" t="n"/>
      <c r="C27" s="451" t="n"/>
      <c r="D27" s="450" t="n"/>
      <c r="E27" s="19" t="n"/>
      <c r="F27" s="451" t="n"/>
      <c r="G27" s="42">
        <f>IF(F27*$D$6=0,0,+H27*12/(F27*$D$6))</f>
        <v/>
      </c>
      <c r="H27" s="43">
        <f>+Task1!H25+Task2!H25+Task3!H25+Task4!H25+Task5!H25+Task6!H25+Task7!H25+Task8!H25+Task9!H25+Task10!H25+Task11!H25+Task12!H25+Task13!H25+Task14!H25+Task15!H25+Task16!H25+Task17!H25+Task18!H25+Task19!H25+Task20!H25+Task21!H25+Task22!H25+Task23!H25+Task24!H25+Task25!H25</f>
        <v/>
      </c>
      <c r="I27" s="44" t="n"/>
    </row>
    <row r="28" ht="12.75" customHeight="1" s="74">
      <c r="A28" s="39" t="inlineStr">
        <is>
          <t>Empl. 18:</t>
        </is>
      </c>
      <c r="B28" s="462" t="n"/>
      <c r="C28" s="451" t="n"/>
      <c r="D28" s="450" t="n"/>
      <c r="E28" s="19" t="n"/>
      <c r="F28" s="451" t="n"/>
      <c r="G28" s="42">
        <f>IF(F28*$D$6=0,0,+H28*12/(F28*$D$6))</f>
        <v/>
      </c>
      <c r="H28" s="43">
        <f>+Task1!H26+Task2!H26+Task3!H26+Task4!H26+Task5!H26+Task6!H26+Task7!H26+Task8!H26+Task9!H26+Task10!H26+Task11!H26+Task12!H26+Task13!H26+Task14!H26+Task15!H26+Task16!H26+Task17!H26+Task18!H26+Task19!H26+Task20!H26+Task21!H26+Task22!H26+Task23!H26+Task24!H26+Task25!H26</f>
        <v/>
      </c>
      <c r="I28" s="44" t="n"/>
    </row>
    <row r="29" ht="12.75" customHeight="1" s="74">
      <c r="A29" s="39" t="inlineStr">
        <is>
          <t>Empl. 19:</t>
        </is>
      </c>
      <c r="B29" s="462" t="n"/>
      <c r="C29" s="451" t="n"/>
      <c r="D29" s="450" t="n"/>
      <c r="E29" s="19" t="n"/>
      <c r="F29" s="451" t="n"/>
      <c r="G29" s="42">
        <f>IF(F29*$D$6=0,0,+H29*12/(F29*$D$6))</f>
        <v/>
      </c>
      <c r="H29" s="43">
        <f>+Task1!H27+Task2!H27+Task3!H27+Task4!H27+Task5!H27+Task6!H27+Task7!H27+Task8!H27+Task9!H27+Task10!H27+Task11!H27+Task12!H27+Task13!H27+Task14!H27+Task15!H27+Task16!H27+Task17!H27+Task18!H27+Task19!H27+Task20!H27+Task21!H27+Task22!H27+Task23!H27+Task24!H27+Task25!H27</f>
        <v/>
      </c>
      <c r="I29" s="44" t="n"/>
    </row>
    <row r="30" ht="13.5" customHeight="1" s="74">
      <c r="A30" s="46" t="inlineStr">
        <is>
          <t>Empl. 20:</t>
        </is>
      </c>
      <c r="B30" s="496" t="n"/>
      <c r="C30" s="477" t="n"/>
      <c r="D30" s="459" t="n"/>
      <c r="E30" s="49" t="n"/>
      <c r="F30" s="477" t="n"/>
      <c r="G30" s="50">
        <f>IF(F30*$D$6=0,0,+H30*12/(F30*$D$6))</f>
        <v/>
      </c>
      <c r="H30" s="51">
        <f>+Task1!H28+Task2!H28+Task3!H28+Task4!H28+Task5!H28+Task6!H28+Task7!H28+Task8!H28+Task9!H28+Task10!H28+Task11!H28+Task12!H28+Task13!H28+Task14!H28+Task15!H28+Task16!H28+Task17!H28+Task18!H28+Task19!H28+Task20!H28+Task21!H28+Task22!H28+Task23!H28+Task24!H28+Task25!H28</f>
        <v/>
      </c>
      <c r="I30" s="52" t="n"/>
    </row>
    <row r="31" ht="13.5" customHeight="1" s="74">
      <c r="C31" s="53" t="inlineStr">
        <is>
          <t>Total, Direct Labor</t>
        </is>
      </c>
      <c r="E31" s="54" t="inlineStr">
        <is>
          <t>* Including social benefits</t>
        </is>
      </c>
      <c r="H31" s="55">
        <f>SUM(H11:H30)</f>
        <v/>
      </c>
      <c r="I31" s="56" t="n"/>
    </row>
    <row r="32" ht="13.5" customHeight="1" s="74">
      <c r="C32" s="57" t="inlineStr">
        <is>
          <t>Overhead - n/a under Federal F&amp;A</t>
        </is>
      </c>
      <c r="G32" s="26" t="n"/>
      <c r="H32" s="58" t="n">
        <v>0</v>
      </c>
      <c r="I32" s="56" t="n"/>
    </row>
    <row r="33" ht="13.5" customFormat="1" customHeight="1" s="27">
      <c r="B33" s="59" t="n"/>
      <c r="C33" s="60" t="inlineStr">
        <is>
          <t>Subtotal, Direct Labor + Overhead</t>
        </is>
      </c>
      <c r="H33" s="61" t="n"/>
      <c r="I33" s="62">
        <f>+H32+H31</f>
        <v/>
      </c>
    </row>
    <row r="34" ht="18" customHeight="1" s="74">
      <c r="B34" s="63" t="inlineStr">
        <is>
          <t>II. Equipment</t>
        </is>
      </c>
      <c r="C34" s="64" t="n"/>
      <c r="I34" s="26" t="n"/>
    </row>
    <row r="35" ht="30.75" customFormat="1" customHeight="1" s="27">
      <c r="B35" s="475" t="inlineStr">
        <is>
          <t>Purchased Equipment Description</t>
        </is>
      </c>
      <c r="C35" s="474" t="n"/>
      <c r="D35" s="65" t="inlineStr">
        <is>
          <t>Purchased Cost ($/unit)</t>
        </is>
      </c>
      <c r="E35" s="65" t="inlineStr">
        <is>
          <t>No. of Units</t>
        </is>
      </c>
      <c r="F35" s="66" t="inlineStr">
        <is>
          <t>% On Project</t>
        </is>
      </c>
      <c r="G35" s="67" t="inlineStr">
        <is>
          <t xml:space="preserve">% Annual Depreciation </t>
        </is>
      </c>
      <c r="H35" s="68" t="inlineStr">
        <is>
          <t>Depreciation ($)</t>
        </is>
      </c>
      <c r="I35" s="69" t="n"/>
      <c r="J35" s="70" t="n"/>
    </row>
    <row r="36" ht="12.75" customHeight="1" s="74">
      <c r="A36" s="71" t="inlineStr">
        <is>
          <t>Item 1</t>
        </is>
      </c>
      <c r="B36" s="501" t="n"/>
      <c r="C36" s="468" t="n"/>
      <c r="D36" s="35" t="n"/>
      <c r="E36" s="35" t="n"/>
      <c r="F36" s="72">
        <f>IF(H36=0,0,+H36*12/(D36*E36*G36*$D$6))</f>
        <v/>
      </c>
      <c r="G36" s="73" t="n">
        <v>0.333333</v>
      </c>
      <c r="H36" s="43">
        <f>+Task1!H34+Task2!H34+Task3!H34+Task4!H34+Task5!H34+Task6!H34+Task7!H34+Task8!H34+Task9!H34+Task10!H34+Task11!H34+Task12!H34+Task13!H34+Task14!H34+Task15!H34+Task16!H34+Task17!H34+Task18!H34+Task19!H34+Task20!H34+Task21!H34+Task22!H34+Task23!H34+Task24!H34+Task25!H34</f>
        <v/>
      </c>
      <c r="I36" s="26" t="n"/>
    </row>
    <row r="37" ht="12.75" customHeight="1" s="74">
      <c r="A37" s="75" t="inlineStr">
        <is>
          <t>Item 2</t>
        </is>
      </c>
      <c r="B37" s="462" t="n"/>
      <c r="C37" s="450" t="n"/>
      <c r="D37" s="451" t="n"/>
      <c r="E37" s="451" t="n"/>
      <c r="F37" s="76">
        <f>IF(H37=0,0,+H37*12/(D37*E37*G37*$D$6))</f>
        <v/>
      </c>
      <c r="G37" s="77" t="n">
        <v>0.333333</v>
      </c>
      <c r="H37" s="43">
        <f>+Task1!H35+Task2!H35+Task3!H35+Task4!H35+Task5!H35+Task6!H35+Task7!H35+Task8!H35+Task9!H35+Task10!H35+Task11!H35+Task12!H35+Task13!H35+Task14!H35+Task15!H35+Task16!H35+Task17!H35+Task18!H35+Task19!H35+Task20!H35+Task21!H35+Task22!H35+Task23!H35+Task24!H35+Task25!H35</f>
        <v/>
      </c>
      <c r="I37" s="26" t="n"/>
    </row>
    <row r="38" ht="12.75" customHeight="1" s="74">
      <c r="A38" s="75" t="inlineStr">
        <is>
          <t>Item 3</t>
        </is>
      </c>
      <c r="B38" s="462" t="n"/>
      <c r="C38" s="450" t="n"/>
      <c r="D38" s="451" t="n"/>
      <c r="E38" s="451" t="n"/>
      <c r="F38" s="76">
        <f>IF(H38=0,0,+H38*12/(D38*E38*G38*$D$6))</f>
        <v/>
      </c>
      <c r="G38" s="77" t="n">
        <v>0.333333</v>
      </c>
      <c r="H38" s="43">
        <f>+Task1!H36+Task2!H36+Task3!H36+Task4!H36+Task5!H36+Task6!H36+Task7!H36+Task8!H36+Task9!H36+Task10!H36+Task11!H36+Task12!H36+Task13!H36+Task14!H36+Task15!H36+Task16!H36+Task17!H36+Task18!H36+Task19!H36+Task20!H36+Task21!H36+Task22!H36+Task23!H36+Task24!H36+Task25!H36</f>
        <v/>
      </c>
      <c r="I38" s="26" t="n"/>
    </row>
    <row r="39" ht="12.75" customHeight="1" s="74">
      <c r="A39" s="75" t="inlineStr">
        <is>
          <t>Item 4</t>
        </is>
      </c>
      <c r="B39" s="462" t="n"/>
      <c r="C39" s="450" t="n"/>
      <c r="D39" s="451" t="n"/>
      <c r="E39" s="451" t="n"/>
      <c r="F39" s="76">
        <f>IF(H39=0,0,+H39*12/(D39*E39*G39*$D$6))</f>
        <v/>
      </c>
      <c r="G39" s="77" t="n">
        <v>0.333333</v>
      </c>
      <c r="H39" s="43">
        <f>+Task1!H37+Task2!H37+Task3!H37+Task4!H37+Task5!H37+Task6!H37+Task7!H37+Task8!H37+Task9!H37+Task10!H37+Task11!H37+Task12!H37+Task13!H37+Task14!H37+Task15!H37+Task16!H37+Task17!H37+Task18!H37+Task19!H37+Task20!H37+Task21!H37+Task22!H37+Task23!H37+Task24!H37+Task25!H37</f>
        <v/>
      </c>
      <c r="I39" s="26" t="n"/>
    </row>
    <row r="40" ht="12.75" customHeight="1" s="74">
      <c r="A40" s="75" t="inlineStr">
        <is>
          <t>Item 5</t>
        </is>
      </c>
      <c r="B40" s="462" t="n"/>
      <c r="C40" s="450" t="n"/>
      <c r="D40" s="451" t="n"/>
      <c r="E40" s="451" t="n"/>
      <c r="F40" s="76">
        <f>IF(H40=0,0,+H40*12/(D40*E40*G40*$D$6))</f>
        <v/>
      </c>
      <c r="G40" s="77" t="n">
        <v>0.333333</v>
      </c>
      <c r="H40" s="43">
        <f>+Task1!H38+Task2!H38+Task3!H38+Task4!H38+Task5!H38+Task6!H38+Task7!H38+Task8!H38+Task9!H38+Task10!H38+Task11!H38+Task12!H38+Task13!H38+Task14!H38+Task15!H38+Task16!H38+Task17!H38+Task18!H38+Task19!H38+Task20!H38+Task21!H38+Task22!H38+Task23!H38+Task24!H38+Task25!H38</f>
        <v/>
      </c>
      <c r="I40" s="26" t="n"/>
    </row>
    <row r="41" ht="12.75" customHeight="1" s="74">
      <c r="A41" s="75" t="inlineStr">
        <is>
          <t>Item 6</t>
        </is>
      </c>
      <c r="B41" s="462" t="n"/>
      <c r="C41" s="450" t="n"/>
      <c r="D41" s="451" t="n"/>
      <c r="E41" s="451" t="n"/>
      <c r="F41" s="76">
        <f>IF(H41=0,0,+H41*12/(D41*E41*G41*$D$6))</f>
        <v/>
      </c>
      <c r="G41" s="77" t="n">
        <v>0.333333</v>
      </c>
      <c r="H41" s="43">
        <f>+Task1!H39+Task2!H39+Task3!H39+Task4!H39+Task5!H39+Task6!H39+Task7!H39+Task8!H39+Task9!H39+Task10!H39+Task11!H39+Task12!H39+Task13!H39+Task14!H39+Task15!H39+Task16!H39+Task17!H39+Task18!H39+Task19!H39+Task20!H39+Task21!H39+Task22!H39+Task23!H39+Task24!H39+Task25!H39</f>
        <v/>
      </c>
      <c r="I41" s="26" t="n"/>
    </row>
    <row r="42" ht="12.75" customHeight="1" s="74">
      <c r="A42" s="75" t="inlineStr">
        <is>
          <t>Item 7</t>
        </is>
      </c>
      <c r="B42" s="462" t="n"/>
      <c r="C42" s="450" t="n"/>
      <c r="D42" s="451" t="n"/>
      <c r="E42" s="451" t="n"/>
      <c r="F42" s="76">
        <f>IF(H42=0,0,+H42*12/(D42*E42*G42*$D$6))</f>
        <v/>
      </c>
      <c r="G42" s="77" t="n">
        <v>0.333333</v>
      </c>
      <c r="H42" s="43">
        <f>+Task1!H40+Task2!H40+Task3!H40+Task4!H40+Task5!H40+Task6!H40+Task7!H40+Task8!H40+Task9!H40+Task10!H40+Task11!H40+Task12!H40+Task13!H40+Task14!H40+Task15!H40+Task16!H40+Task17!H40+Task18!H40+Task19!H40+Task20!H40+Task21!H40+Task22!H40+Task23!H40+Task24!H40+Task25!H40</f>
        <v/>
      </c>
      <c r="I42" s="26" t="n"/>
    </row>
    <row r="43" ht="12.75" customHeight="1" s="74">
      <c r="A43" s="75" t="inlineStr">
        <is>
          <t>Item 8</t>
        </is>
      </c>
      <c r="B43" s="462" t="n"/>
      <c r="C43" s="450" t="n"/>
      <c r="D43" s="451" t="n"/>
      <c r="E43" s="451" t="n"/>
      <c r="F43" s="76">
        <f>IF(H43=0,0,+H43*12/(D43*E43*G43*$D$6))</f>
        <v/>
      </c>
      <c r="G43" s="77" t="n">
        <v>0.333333</v>
      </c>
      <c r="H43" s="43">
        <f>+Task1!H41+Task2!H41+Task3!H41+Task4!H41+Task5!H41+Task6!H41+Task7!H41+Task8!H41+Task9!H41+Task10!H41+Task11!H41+Task12!H41+Task13!H41+Task14!H41+Task15!H41+Task16!H41+Task17!H41+Task18!H41+Task19!H41+Task20!H41+Task21!H41+Task22!H41+Task23!H41+Task24!H41+Task25!H41</f>
        <v/>
      </c>
      <c r="I43" s="26" t="n"/>
    </row>
    <row r="44" ht="12.75" customHeight="1" s="74">
      <c r="A44" s="75" t="inlineStr">
        <is>
          <t>Item 9</t>
        </is>
      </c>
      <c r="B44" s="462" t="n"/>
      <c r="C44" s="450" t="n"/>
      <c r="D44" s="451" t="n"/>
      <c r="E44" s="451" t="n"/>
      <c r="F44" s="76">
        <f>IF(H44=0,0,+H44*12/(D44*E44*G44*$D$6))</f>
        <v/>
      </c>
      <c r="G44" s="77" t="n">
        <v>0.333333</v>
      </c>
      <c r="H44" s="43">
        <f>+Task1!H42+Task2!H42+Task3!H42+Task4!H42+Task5!H42+Task6!H42+Task7!H42+Task8!H42+Task9!H42+Task10!H42+Task11!H42+Task12!H42+Task13!H42+Task14!H42+Task15!H42+Task16!H42+Task17!H42+Task18!H42+Task19!H42+Task20!H42+Task21!H42+Task22!H42+Task23!H42+Task24!H42+Task25!H42</f>
        <v/>
      </c>
      <c r="I44" s="26" t="n"/>
    </row>
    <row r="45" ht="13.5" customHeight="1" s="74">
      <c r="A45" s="78" t="inlineStr">
        <is>
          <t>Item 10</t>
        </is>
      </c>
      <c r="B45" s="496" t="n"/>
      <c r="C45" s="459" t="n"/>
      <c r="D45" s="477" t="n"/>
      <c r="E45" s="477" t="n"/>
      <c r="F45" s="79">
        <f>IF(H45=0,0,+H45*12/(D45*E45*G45*$D$6))</f>
        <v/>
      </c>
      <c r="G45" s="80" t="n">
        <v>0.333333</v>
      </c>
      <c r="H45" s="51">
        <f>+Task1!H43+Task2!H43+Task3!H43+Task4!H43+Task5!H43+Task6!H43+Task7!H43+Task8!H43+Task9!H43+Task10!H43+Task11!H43+Task12!H43+Task13!H43+Task14!H43+Task15!H43+Task16!H43+Task17!H43+Task18!H43+Task19!H43+Task20!H43+Task21!H43+Task22!H43+Task23!H43+Task24!H43+Task25!H43</f>
        <v/>
      </c>
      <c r="I45" s="26" t="n"/>
    </row>
    <row r="46" ht="13.5" customFormat="1" customHeight="1" s="27">
      <c r="B46" s="81" t="n"/>
      <c r="C46" s="60" t="inlineStr">
        <is>
          <t>Subtotal, Purchased Equipment</t>
        </is>
      </c>
      <c r="D46" s="82" t="n"/>
      <c r="H46" s="83">
        <f>+SUM(H36:H45)</f>
        <v/>
      </c>
      <c r="I46" s="84" t="n"/>
    </row>
    <row r="47" ht="9.75" customHeight="1" s="74">
      <c r="B47" s="85" t="n"/>
      <c r="C47" s="86" t="n"/>
      <c r="D47" s="16" t="n"/>
      <c r="H47" s="87" t="n"/>
      <c r="I47" s="88" t="n"/>
    </row>
    <row r="48" ht="27" customFormat="1" customHeight="1" s="27">
      <c r="B48" s="497" t="inlineStr">
        <is>
          <t>Leased Equipment Description</t>
        </is>
      </c>
      <c r="C48" s="474" t="n"/>
      <c r="D48" s="65" t="inlineStr">
        <is>
          <t>Monthly Lease Cost ($/unit)</t>
        </is>
      </c>
      <c r="E48" s="65" t="inlineStr">
        <is>
          <t>No. of Units</t>
        </is>
      </c>
      <c r="F48" s="66" t="inlineStr">
        <is>
          <t>% On Project</t>
        </is>
      </c>
      <c r="G48" s="89" t="n"/>
      <c r="H48" s="68" t="inlineStr">
        <is>
          <t>Total Leasing Cost ($)</t>
        </is>
      </c>
      <c r="I48" s="69" t="n"/>
      <c r="J48" s="70" t="n"/>
    </row>
    <row r="49" ht="12.75" customHeight="1" s="74">
      <c r="A49" s="71" t="inlineStr">
        <is>
          <t>Item 1</t>
        </is>
      </c>
      <c r="B49" s="467" t="n"/>
      <c r="C49" s="468" t="n"/>
      <c r="D49" s="35" t="n"/>
      <c r="E49" s="35" t="n"/>
      <c r="F49" s="72">
        <f>IF(H49=0,0,H49/(D49*E49*$D$6))</f>
        <v/>
      </c>
      <c r="G49" s="90" t="n"/>
      <c r="H49" s="43">
        <f>+Task1!H47+Task2!H47+Task3!H47+Task4!H47+Task5!H47+Task6!H47+Task7!H47+Task8!H47+Task9!H47+Task10!H47+Task11!H47+Task12!H47+Task13!H47+Task14!H47+Task15!H47+Task16!H47+Task17!H47+Task18!H47+Task19!H47+Task20!H47+Task21!H47+Task22!H47+Task23!H47+Task24!H47+Task25!H47</f>
        <v/>
      </c>
      <c r="I49" s="56" t="n"/>
    </row>
    <row r="50" ht="12.75" customHeight="1" s="74">
      <c r="A50" s="75" t="inlineStr">
        <is>
          <t>Item 2</t>
        </is>
      </c>
      <c r="B50" s="471" t="n"/>
      <c r="C50" s="450" t="n"/>
      <c r="D50" s="451" t="n"/>
      <c r="E50" s="451" t="n"/>
      <c r="F50" s="76">
        <f>IF(H50=0,0,H50/(D50*E50*$D$6))</f>
        <v/>
      </c>
      <c r="G50" s="90" t="n"/>
      <c r="H50" s="43">
        <f>+Task1!H48+Task2!H48+Task3!H48+Task4!H48+Task5!H48+Task6!H48+Task7!H48+Task8!H48+Task9!H48+Task10!H48+Task11!H48+Task12!H48+Task13!H48+Task14!H48+Task15!H48+Task16!H48+Task17!H48+Task18!H48+Task19!H48+Task20!H48+Task21!H48+Task22!H48+Task23!H48+Task24!H48+Task25!H48</f>
        <v/>
      </c>
      <c r="I50" s="56" t="n"/>
    </row>
    <row r="51" ht="12.75" customHeight="1" s="74">
      <c r="A51" s="75" t="inlineStr">
        <is>
          <t>Item 3</t>
        </is>
      </c>
      <c r="B51" s="471" t="n"/>
      <c r="C51" s="450" t="n"/>
      <c r="D51" s="451" t="n"/>
      <c r="E51" s="451" t="n"/>
      <c r="F51" s="76">
        <f>IF(H51=0,0,H51/(D51*E51*$D$6))</f>
        <v/>
      </c>
      <c r="G51" s="90" t="n"/>
      <c r="H51" s="43">
        <f>+Task1!H49+Task2!H49+Task3!H49+Task4!H49+Task5!H49+Task6!H49+Task7!H49+Task8!H49+Task9!H49+Task10!H49+Task11!H49+Task12!H49+Task13!H49+Task14!H49+Task15!H49+Task16!H49+Task17!H49+Task18!H49+Task19!H49+Task20!H49+Task21!H49+Task22!H49+Task23!H49+Task24!H49+Task25!H49</f>
        <v/>
      </c>
      <c r="I51" s="56" t="n"/>
    </row>
    <row r="52" ht="12.75" customHeight="1" s="74">
      <c r="A52" s="75" t="inlineStr">
        <is>
          <t>Item 4</t>
        </is>
      </c>
      <c r="B52" s="471" t="n"/>
      <c r="C52" s="450" t="n"/>
      <c r="D52" s="451" t="n"/>
      <c r="E52" s="451" t="n"/>
      <c r="F52" s="76">
        <f>IF(H52=0,0,H52/(D52*E52*$D$6))</f>
        <v/>
      </c>
      <c r="G52" s="90" t="n"/>
      <c r="H52" s="43">
        <f>+Task1!H50+Task2!H50+Task3!H50+Task4!H50+Task5!H50+Task6!H50+Task7!H50+Task8!H50+Task9!H50+Task10!H50+Task11!H50+Task12!H50+Task13!H50+Task14!H50+Task15!H50+Task16!H50+Task17!H50+Task18!H50+Task19!H50+Task20!H50+Task21!H50+Task22!H50+Task23!H50+Task24!H50+Task25!H50</f>
        <v/>
      </c>
      <c r="I52" s="56" t="n"/>
    </row>
    <row r="53" ht="12.75" customHeight="1" s="74">
      <c r="A53" s="75" t="inlineStr">
        <is>
          <t>Item 5</t>
        </is>
      </c>
      <c r="B53" s="471" t="n"/>
      <c r="C53" s="450" t="n"/>
      <c r="D53" s="451" t="n"/>
      <c r="E53" s="451" t="n"/>
      <c r="F53" s="76">
        <f>IF(H53=0,0,H53/(D53*E53*$D$6))</f>
        <v/>
      </c>
      <c r="G53" s="90" t="n"/>
      <c r="H53" s="43">
        <f>+Task1!H51+Task2!H51+Task3!H51+Task4!H51+Task5!H51+Task6!H51+Task7!H51+Task8!H51+Task9!H51+Task10!H51+Task11!H51+Task12!H51+Task13!H51+Task14!H51+Task15!H51+Task16!H51+Task17!H51+Task18!H51+Task19!H51+Task20!H51+Task21!H51+Task22!H51+Task23!H51+Task24!H51+Task25!H51</f>
        <v/>
      </c>
      <c r="I53" s="56" t="n"/>
    </row>
    <row r="54" ht="12.75" customHeight="1" s="74">
      <c r="A54" s="75" t="inlineStr">
        <is>
          <t>Item 6</t>
        </is>
      </c>
      <c r="B54" s="471" t="n"/>
      <c r="C54" s="450" t="n"/>
      <c r="D54" s="451" t="n"/>
      <c r="E54" s="451" t="n"/>
      <c r="F54" s="76">
        <f>IF(H54=0,0,H54/(D54*E54*$D$6))</f>
        <v/>
      </c>
      <c r="G54" s="90" t="n"/>
      <c r="H54" s="43">
        <f>+Task1!H52+Task2!H52+Task3!H52+Task4!H52+Task5!H52+Task6!H52+Task7!H52+Task8!H52+Task9!H52+Task10!H52+Task11!H52+Task12!H52+Task13!H52+Task14!H52+Task15!H52+Task16!H52+Task17!H52+Task18!H52+Task19!H52+Task20!H52+Task21!H52+Task22!H52+Task23!H52+Task24!H52+Task25!H52</f>
        <v/>
      </c>
      <c r="I54" s="56" t="n"/>
    </row>
    <row r="55" ht="12.75" customHeight="1" s="74">
      <c r="A55" s="75" t="inlineStr">
        <is>
          <t>Item 7</t>
        </is>
      </c>
      <c r="B55" s="471" t="n"/>
      <c r="C55" s="450" t="n"/>
      <c r="D55" s="451" t="n"/>
      <c r="E55" s="451" t="n"/>
      <c r="F55" s="76">
        <f>IF(H55=0,0,H55/(D55*E55*$D$6))</f>
        <v/>
      </c>
      <c r="G55" s="90" t="n"/>
      <c r="H55" s="43">
        <f>+Task1!H53+Task2!H53+Task3!H53+Task4!H53+Task5!H53+Task6!H53+Task7!H53+Task8!H53+Task9!H53+Task10!H53+Task11!H53+Task12!H53+Task13!H53+Task14!H53+Task15!H53+Task16!H53+Task17!H53+Task18!H53+Task19!H53+Task20!H53+Task21!H53+Task22!H53+Task23!H53+Task24!H53+Task25!H53</f>
        <v/>
      </c>
      <c r="I55" s="56" t="n"/>
    </row>
    <row r="56" ht="12.75" customHeight="1" s="74">
      <c r="A56" s="75" t="inlineStr">
        <is>
          <t>Item 8</t>
        </is>
      </c>
      <c r="B56" s="471" t="n"/>
      <c r="C56" s="450" t="n"/>
      <c r="D56" s="451" t="n"/>
      <c r="E56" s="451" t="n"/>
      <c r="F56" s="76">
        <f>IF(H56=0,0,H56/(D56*E56*$D$6))</f>
        <v/>
      </c>
      <c r="G56" s="90" t="n"/>
      <c r="H56" s="43">
        <f>+Task1!H54+Task2!H54+Task3!H54+Task4!H54+Task5!H54+Task6!H54+Task7!H54+Task8!H54+Task9!H54+Task10!H54+Task11!H54+Task12!H54+Task13!H54+Task14!H54+Task15!H54+Task16!H54+Task17!H54+Task18!H54+Task19!H54+Task20!H54+Task21!H54+Task22!H54+Task23!H54+Task24!H54+Task25!H54</f>
        <v/>
      </c>
      <c r="I56" s="56" t="n"/>
    </row>
    <row r="57" ht="12.75" customHeight="1" s="74">
      <c r="A57" s="75" t="inlineStr">
        <is>
          <t>Item 9</t>
        </is>
      </c>
      <c r="B57" s="471" t="n"/>
      <c r="C57" s="450" t="n"/>
      <c r="D57" s="451" t="n"/>
      <c r="E57" s="451" t="n"/>
      <c r="F57" s="76">
        <f>IF(H57=0,0,H57/(D57*E57*$D$6))</f>
        <v/>
      </c>
      <c r="G57" s="90" t="n"/>
      <c r="H57" s="43">
        <f>+Task1!H55+Task2!H55+Task3!H55+Task4!H55+Task5!H55+Task6!H55+Task7!H55+Task8!H55+Task9!H55+Task10!H55+Task11!H55+Task12!H55+Task13!H55+Task14!H55+Task15!H55+Task16!H55+Task17!H55+Task18!H55+Task19!H55+Task20!H55+Task21!H55+Task22!H55+Task23!H55+Task24!H55+Task25!H55</f>
        <v/>
      </c>
      <c r="I57" s="56" t="n"/>
    </row>
    <row r="58" ht="13.5" customHeight="1" s="74">
      <c r="A58" s="78" t="inlineStr">
        <is>
          <t>Item 10</t>
        </is>
      </c>
      <c r="B58" s="492" t="n"/>
      <c r="C58" s="459" t="n"/>
      <c r="D58" s="477" t="n"/>
      <c r="E58" s="477" t="n"/>
      <c r="F58" s="79">
        <f>IF(H58=0,0,H58/(D58*E58*$D$6))</f>
        <v/>
      </c>
      <c r="G58" s="91" t="n"/>
      <c r="H58" s="43">
        <f>+Task1!H56+Task2!H56+Task3!H56+Task4!H56+Task5!H56+Task6!H56+Task7!H56+Task8!H56+Task9!H56+Task10!H56+Task11!H56+Task12!H56+Task13!H56+Task14!H56+Task15!H56+Task16!H56+Task17!H56+Task18!H56+Task19!H56+Task20!H56+Task21!H56+Task22!H56+Task23!H56+Task24!H56+Task25!H56</f>
        <v/>
      </c>
      <c r="I58" s="56" t="n"/>
    </row>
    <row r="59" ht="13.5" customHeight="1" s="74">
      <c r="B59" s="92" t="n"/>
      <c r="C59" s="93" t="inlineStr">
        <is>
          <t>Subtotal, Leased Equipment</t>
        </is>
      </c>
      <c r="D59" s="94" t="n"/>
      <c r="E59" s="92" t="n"/>
      <c r="F59" s="92" t="n"/>
      <c r="H59" s="83">
        <f>+SUM(H49:H58)</f>
        <v/>
      </c>
      <c r="I59" s="56" t="n"/>
    </row>
    <row r="60" ht="13.5" customFormat="1" customHeight="1" s="27">
      <c r="C60" s="60" t="inlineStr">
        <is>
          <t>Subtotal, Purchased or Leased Equipment</t>
        </is>
      </c>
      <c r="H60" s="95" t="n"/>
      <c r="I60" s="83">
        <f>+H59+H46</f>
        <v/>
      </c>
    </row>
    <row r="61" ht="18" customFormat="1" customHeight="1" s="27">
      <c r="B61" s="96" t="inlineStr">
        <is>
          <t>III. Expendable Materials &amp; Supplies</t>
        </is>
      </c>
      <c r="C61" s="97" t="n"/>
      <c r="I61" s="98" t="n"/>
    </row>
    <row r="62" ht="13.5" customHeight="1" s="74">
      <c r="B62" s="488" t="inlineStr">
        <is>
          <t>Description</t>
        </is>
      </c>
      <c r="C62" s="473" t="n"/>
      <c r="D62" s="473" t="n"/>
      <c r="E62" s="473" t="n"/>
      <c r="F62" s="489" t="n"/>
      <c r="G62" s="99" t="inlineStr">
        <is>
          <t>Origin</t>
        </is>
      </c>
      <c r="H62" s="68" t="inlineStr">
        <is>
          <t>Cost  ($)</t>
        </is>
      </c>
      <c r="I62" s="26" t="n"/>
      <c r="J62" s="70" t="n"/>
    </row>
    <row r="63" ht="12.75" customHeight="1" s="74">
      <c r="A63" s="71" t="inlineStr">
        <is>
          <t>Item 1</t>
        </is>
      </c>
      <c r="B63" s="455" t="n"/>
      <c r="C63" s="456" t="n"/>
      <c r="D63" s="456" t="n"/>
      <c r="E63" s="456" t="n"/>
      <c r="F63" s="457" t="n"/>
      <c r="G63" s="100" t="n"/>
      <c r="H63" s="43">
        <f>+Task1!H61+Task2!H61+Task3!H61+Task4!H61+Task5!H61+Task6!H61+Task7!H61+Task8!H61+Task9!H61+Task10!H61+Task11!H61+Task12!H61+Task13!H61+Task14!H61+Task15!H61+Task16!H61+Task17!H61+Task18!H61+Task19!H61+Task20!H61+Task21!H61+Task22!H61+Task23!H61+Task24!H61+Task25!H61</f>
        <v/>
      </c>
      <c r="I63" s="26" t="n"/>
    </row>
    <row r="64" ht="12.75" customHeight="1" s="74">
      <c r="A64" s="75" t="inlineStr">
        <is>
          <t>Item 2</t>
        </is>
      </c>
      <c r="B64" s="455" t="n"/>
      <c r="C64" s="456" t="n"/>
      <c r="D64" s="456" t="n"/>
      <c r="E64" s="456" t="n"/>
      <c r="F64" s="457" t="n"/>
      <c r="G64" s="100" t="n"/>
      <c r="H64" s="43">
        <f>+Task1!H62+Task2!H62+Task3!H62+Task4!H62+Task5!H62+Task6!H62+Task7!H62+Task8!H62+Task9!H62+Task10!H62+Task11!H62+Task12!H62+Task13!H62+Task14!H62+Task15!H62+Task16!H62+Task17!H62+Task18!H62+Task19!H62+Task20!H62+Task21!H62+Task22!H62+Task23!H62+Task24!H62+Task25!H62</f>
        <v/>
      </c>
      <c r="I64" s="26" t="n"/>
    </row>
    <row r="65" ht="12.75" customHeight="1" s="74">
      <c r="A65" s="75" t="inlineStr">
        <is>
          <t>Item 3</t>
        </is>
      </c>
      <c r="B65" s="455" t="n"/>
      <c r="C65" s="456" t="n"/>
      <c r="D65" s="456" t="n"/>
      <c r="E65" s="456" t="n"/>
      <c r="F65" s="457" t="n"/>
      <c r="G65" s="100" t="n"/>
      <c r="H65" s="43">
        <f>+Task1!H63+Task2!H63+Task3!H63+Task4!H63+Task5!H63+Task6!H63+Task7!H63+Task8!H63+Task9!H63+Task10!H63+Task11!H63+Task12!H63+Task13!H63+Task14!H63+Task15!H63+Task16!H63+Task17!H63+Task18!H63+Task19!H63+Task20!H63+Task21!H63+Task22!H63+Task23!H63+Task24!H63+Task25!H63</f>
        <v/>
      </c>
      <c r="I65" s="26" t="n"/>
    </row>
    <row r="66" ht="12.75" customHeight="1" s="74">
      <c r="A66" s="75" t="inlineStr">
        <is>
          <t>Item 4</t>
        </is>
      </c>
      <c r="B66" s="455" t="n"/>
      <c r="C66" s="456" t="n"/>
      <c r="D66" s="456" t="n"/>
      <c r="E66" s="456" t="n"/>
      <c r="F66" s="457" t="n"/>
      <c r="G66" s="100" t="n"/>
      <c r="H66" s="43">
        <f>+Task1!H64+Task2!H64+Task3!H64+Task4!H64+Task5!H64+Task6!H64+Task7!H64+Task8!H64+Task9!H64+Task10!H64+Task11!H64+Task12!H64+Task13!H64+Task14!H64+Task15!H64+Task16!H64+Task17!H64+Task18!H64+Task19!H64+Task20!H64+Task21!H64+Task22!H64+Task23!H64+Task24!H64+Task25!H64</f>
        <v/>
      </c>
      <c r="I66" s="26" t="n"/>
    </row>
    <row r="67" ht="12.75" customHeight="1" s="74">
      <c r="A67" s="75" t="inlineStr">
        <is>
          <t>Item 5</t>
        </is>
      </c>
      <c r="B67" s="455" t="n"/>
      <c r="C67" s="456" t="n"/>
      <c r="D67" s="456" t="n"/>
      <c r="E67" s="456" t="n"/>
      <c r="F67" s="457" t="n"/>
      <c r="G67" s="100" t="n"/>
      <c r="H67" s="43">
        <f>+Task1!H65+Task2!H65+Task3!H65+Task4!H65+Task5!H65+Task6!H65+Task7!H65+Task8!H65+Task9!H65+Task10!H65+Task11!H65+Task12!H65+Task13!H65+Task14!H65+Task15!H65+Task16!H65+Task17!H65+Task18!H65+Task19!H65+Task20!H65+Task21!H65+Task22!H65+Task23!H65+Task24!H65+Task25!H65</f>
        <v/>
      </c>
      <c r="I67" s="26" t="n"/>
    </row>
    <row r="68" ht="12.75" customHeight="1" s="74">
      <c r="A68" s="75" t="inlineStr">
        <is>
          <t>Item 6</t>
        </is>
      </c>
      <c r="B68" s="455" t="n"/>
      <c r="C68" s="456" t="n"/>
      <c r="D68" s="456" t="n"/>
      <c r="E68" s="456" t="n"/>
      <c r="F68" s="457" t="n"/>
      <c r="G68" s="100" t="n"/>
      <c r="H68" s="43">
        <f>+Task1!H66+Task2!H66+Task3!H66+Task4!H66+Task5!H66+Task6!H66+Task7!H66+Task8!H66+Task9!H66+Task10!H66+Task11!H66+Task12!H66+Task13!H66+Task14!H66+Task15!H66+Task16!H66+Task17!H66+Task18!H66+Task19!H66+Task20!H66+Task21!H66+Task22!H66+Task23!H66+Task24!H66+Task25!H66</f>
        <v/>
      </c>
      <c r="I68" s="26" t="n"/>
    </row>
    <row r="69" ht="12.75" customHeight="1" s="74">
      <c r="A69" s="75" t="inlineStr">
        <is>
          <t>Item 7</t>
        </is>
      </c>
      <c r="B69" s="455" t="n"/>
      <c r="C69" s="456" t="n"/>
      <c r="D69" s="456" t="n"/>
      <c r="E69" s="456" t="n"/>
      <c r="F69" s="457" t="n"/>
      <c r="G69" s="100" t="n"/>
      <c r="H69" s="43">
        <f>+Task1!H67+Task2!H67+Task3!H67+Task4!H67+Task5!H67+Task6!H67+Task7!H67+Task8!H67+Task9!H67+Task10!H67+Task11!H67+Task12!H67+Task13!H67+Task14!H67+Task15!H67+Task16!H67+Task17!H67+Task18!H67+Task19!H67+Task20!H67+Task21!H67+Task22!H67+Task23!H67+Task24!H67+Task25!H67</f>
        <v/>
      </c>
      <c r="I69" s="26" t="n"/>
    </row>
    <row r="70" ht="12.75" customHeight="1" s="74">
      <c r="A70" s="75" t="inlineStr">
        <is>
          <t>Item 8</t>
        </is>
      </c>
      <c r="B70" s="455" t="n"/>
      <c r="C70" s="456" t="n"/>
      <c r="D70" s="456" t="n"/>
      <c r="E70" s="456" t="n"/>
      <c r="F70" s="457" t="n"/>
      <c r="G70" s="100" t="n"/>
      <c r="H70" s="43">
        <f>+Task1!H68+Task2!H68+Task3!H68+Task4!H68+Task5!H68+Task6!H68+Task7!H68+Task8!H68+Task9!H68+Task10!H68+Task11!H68+Task12!H68+Task13!H68+Task14!H68+Task15!H68+Task16!H68+Task17!H68+Task18!H68+Task19!H68+Task20!H68+Task21!H68+Task22!H68+Task23!H68+Task24!H68+Task25!H68</f>
        <v/>
      </c>
      <c r="I70" s="26" t="n"/>
    </row>
    <row r="71" ht="12.75" customHeight="1" s="74">
      <c r="A71" s="75" t="inlineStr">
        <is>
          <t>Item 9</t>
        </is>
      </c>
      <c r="B71" s="455" t="n"/>
      <c r="C71" s="456" t="n"/>
      <c r="D71" s="456" t="n"/>
      <c r="E71" s="456" t="n"/>
      <c r="F71" s="457" t="n"/>
      <c r="G71" s="100" t="n"/>
      <c r="H71" s="43">
        <f>+Task1!H69+Task2!H69+Task3!H69+Task4!H69+Task5!H69+Task6!H69+Task7!H69+Task8!H69+Task9!H69+Task10!H69+Task11!H69+Task12!H69+Task13!H69+Task14!H69+Task15!H69+Task16!H69+Task17!H69+Task18!H69+Task19!H69+Task20!H69+Task21!H69+Task22!H69+Task23!H69+Task24!H69+Task25!H69</f>
        <v/>
      </c>
      <c r="I71" s="26" t="n"/>
    </row>
    <row r="72" ht="13.5" customHeight="1" s="74">
      <c r="A72" s="78" t="inlineStr">
        <is>
          <t>Item 10</t>
        </is>
      </c>
      <c r="B72" s="455" t="n"/>
      <c r="C72" s="456" t="n"/>
      <c r="D72" s="456" t="n"/>
      <c r="E72" s="456" t="n"/>
      <c r="F72" s="457" t="n"/>
      <c r="G72" s="100" t="n"/>
      <c r="H72" s="43">
        <f>+Task1!H70+Task2!H70+Task3!H70+Task4!H70+Task5!H70+Task6!H70+Task7!H70+Task8!H70+Task9!H70+Task10!H70+Task11!H70+Task12!H70+Task13!H70+Task14!H70+Task15!H70+Task16!H70+Task17!H70+Task18!H70+Task19!H70+Task20!H70+Task21!H70+Task22!H70+Task23!H70+Task24!H70+Task25!H70</f>
        <v/>
      </c>
      <c r="I72" s="26" t="n"/>
    </row>
    <row r="73" ht="13.5" customFormat="1" customHeight="1" s="27">
      <c r="A73" s="101" t="n"/>
      <c r="B73" s="101" t="n"/>
      <c r="C73" s="102" t="inlineStr">
        <is>
          <t>Subtotal, Expendable Materials &amp; Supplies</t>
        </is>
      </c>
      <c r="D73" s="101" t="n"/>
      <c r="E73" s="101" t="n"/>
      <c r="F73" s="101" t="n"/>
      <c r="G73" s="101" t="n"/>
      <c r="H73" s="61" t="n"/>
      <c r="I73" s="83">
        <f>+SUM(H63:H72)</f>
        <v/>
      </c>
    </row>
    <row r="74" ht="13.5" customFormat="1" customHeight="1" s="27">
      <c r="C74" s="103" t="n"/>
      <c r="H74" s="95" t="n"/>
      <c r="I74" s="104" t="n"/>
    </row>
    <row r="75" ht="12.75" customFormat="1" customHeight="1" s="27">
      <c r="B75" s="105" t="n"/>
      <c r="C75" s="106" t="n"/>
      <c r="D75" s="107" t="inlineStr">
        <is>
          <t>TOTAL CONSORTIUM MEMBER (CM) BUDGET (Cont.)</t>
        </is>
      </c>
      <c r="E75" s="101" t="n"/>
      <c r="F75" s="101" t="n"/>
      <c r="G75" s="101" t="n"/>
      <c r="H75" s="108" t="n"/>
      <c r="I75" s="109" t="n"/>
    </row>
    <row r="76" ht="18" customFormat="1" customHeight="1" s="27">
      <c r="B76" s="110" t="inlineStr">
        <is>
          <t>Organization name:</t>
        </is>
      </c>
      <c r="C76" s="464">
        <f>D5</f>
        <v/>
      </c>
      <c r="D76" s="465" t="n"/>
      <c r="E76" s="111" t="n"/>
      <c r="H76" s="95" t="n"/>
      <c r="I76" s="112" t="n"/>
    </row>
    <row r="77" ht="17.25" customHeight="1" s="74">
      <c r="B77" s="484" t="inlineStr">
        <is>
          <t>Description / Details</t>
        </is>
      </c>
      <c r="C77" s="485" t="n"/>
      <c r="D77" s="485" t="n"/>
      <c r="E77" s="485" t="n"/>
      <c r="F77" s="485" t="n"/>
      <c r="G77" s="486" t="n"/>
      <c r="H77" s="113" t="inlineStr">
        <is>
          <t>Cost ($)</t>
        </is>
      </c>
      <c r="I77" s="114" t="inlineStr">
        <is>
          <t>Total ($)</t>
        </is>
      </c>
    </row>
    <row r="78" ht="18" customFormat="1" customHeight="1" s="27">
      <c r="A78" s="115" t="n"/>
      <c r="B78" s="116" t="inlineStr">
        <is>
          <t>IV. Travel</t>
        </is>
      </c>
      <c r="C78" s="117" t="n"/>
      <c r="I78" s="98" t="n"/>
    </row>
    <row r="79" ht="13.5" customHeight="1" s="74">
      <c r="B79" s="118" t="inlineStr">
        <is>
          <t>Foreign Travel</t>
        </is>
      </c>
      <c r="C79" s="119" t="n"/>
      <c r="D79" s="120" t="n"/>
      <c r="E79" s="120" t="n"/>
      <c r="F79" s="120" t="n"/>
      <c r="G79" s="120" t="n"/>
      <c r="H79" s="121" t="n"/>
      <c r="I79" s="26" t="n"/>
    </row>
    <row r="80" ht="39.75" customFormat="1" customHeight="1" s="27">
      <c r="B80" s="122" t="inlineStr">
        <is>
          <t xml:space="preserve"> Destination</t>
        </is>
      </c>
      <c r="C80" s="123" t="inlineStr">
        <is>
          <t>Purpose</t>
        </is>
      </c>
      <c r="D80" s="124" t="inlineStr">
        <is>
          <t>Cost Per Person Per Trip ($)</t>
        </is>
      </c>
      <c r="E80" s="124" t="inlineStr">
        <is>
          <t>No. of Trips</t>
        </is>
      </c>
      <c r="F80" s="124" t="inlineStr">
        <is>
          <t>No. of People Per Trip</t>
        </is>
      </c>
      <c r="G80" s="125" t="inlineStr">
        <is>
          <t>Duration Per Trip (days)</t>
        </is>
      </c>
      <c r="H80" s="126" t="inlineStr">
        <is>
          <t>Cost  ($)</t>
        </is>
      </c>
      <c r="I80" s="98" t="n"/>
    </row>
    <row r="81" ht="12.75" customHeight="1" s="74">
      <c r="A81" s="127" t="inlineStr">
        <is>
          <t>Dest. 1</t>
        </is>
      </c>
      <c r="B81" s="487" t="n"/>
      <c r="C81" s="129" t="n"/>
      <c r="D81" s="130" t="n"/>
      <c r="E81" s="131">
        <f>+Task1!E79+Task2!E79+Task3!E79+Task4!E79+Task5!E79+Task6!E79+Task7!E79+Task8!E79+Task9!E79+Task10!E79+Task11!E79+Task12!E79+Task13!E79+Task14!E79+Task15!E79+Task16!E79+Task17!E79+Task18!E79+Task19!E79+Task20!E79+Task21!E79+Task22!E79+Task23!E79+Task24!E79+Task25!E79</f>
        <v/>
      </c>
      <c r="F81" s="132" t="n"/>
      <c r="G81" s="133" t="n"/>
      <c r="H81" s="37">
        <f>+Task1!H79+Task2!H79+Task3!H79+Task4!H79+Task5!H79+Task6!H79+Task7!H79+Task8!H79+Task9!H79+Task10!H79+Task11!H79+Task12!H79+Task13!H79+Task14!H79+Task15!H79+Task16!H79+Task17!H79+Task18!H79+Task19!H79+Task20!H79+Task21!H79+Task22!H79+Task23!H79+Task24!H79+Task25!H79</f>
        <v/>
      </c>
      <c r="I81" s="26" t="n"/>
    </row>
    <row r="82" ht="12.75" customHeight="1" s="74">
      <c r="A82" s="134" t="inlineStr">
        <is>
          <t>Dest. 2</t>
        </is>
      </c>
      <c r="B82" s="449" t="n"/>
      <c r="C82" s="136" t="n"/>
      <c r="D82" s="137" t="n"/>
      <c r="E82" s="138">
        <f>+Task1!E80+Task2!E80+Task3!E80+Task4!E80+Task5!E80+Task6!E80+Task7!E80+Task8!E80+Task9!E80+Task10!E80+Task11!E80+Task12!E80+Task13!E80+Task14!E80+Task15!E80+Task16!E80+Task17!E80+Task18!E80+Task19!E80+Task20!E80+Task21!E80+Task22!E80+Task23!E80+Task24!E80+Task25!E80</f>
        <v/>
      </c>
      <c r="F82" s="139" t="n"/>
      <c r="G82" s="140" t="n"/>
      <c r="H82" s="43">
        <f>+Task1!H80+Task2!H80+Task3!H80+Task4!H80+Task5!H80+Task6!H80+Task7!H80+Task8!H80+Task9!H80+Task10!H80+Task11!H80+Task12!H80+Task13!H80+Task14!H80+Task15!H80+Task16!H80+Task17!H80+Task18!H80+Task19!H80+Task20!H80+Task21!H80+Task22!H80+Task23!H80+Task24!H80+Task25!H80</f>
        <v/>
      </c>
      <c r="I82" s="26" t="n"/>
    </row>
    <row r="83" ht="12.75" customHeight="1" s="74">
      <c r="A83" s="134" t="inlineStr">
        <is>
          <t>Dest. 3</t>
        </is>
      </c>
      <c r="B83" s="449" t="n"/>
      <c r="C83" s="136" t="n"/>
      <c r="D83" s="137" t="n"/>
      <c r="E83" s="138">
        <f>+Task1!E81+Task2!E81+Task3!E81+Task4!E81+Task5!E81+Task6!E81+Task7!E81+Task8!E81+Task9!E81+Task10!E81+Task11!E81+Task12!E81+Task13!E81+Task14!E81+Task15!E81+Task16!E81+Task17!E81+Task18!E81+Task19!E81+Task20!E81+Task21!E81+Task22!E81+Task23!E81+Task24!E81+Task25!E81</f>
        <v/>
      </c>
      <c r="F83" s="139" t="n"/>
      <c r="G83" s="140" t="n"/>
      <c r="H83" s="43">
        <f>+Task1!H81+Task2!H81+Task3!H81+Task4!H81+Task5!H81+Task6!H81+Task7!H81+Task8!H81+Task9!H81+Task10!H81+Task11!H81+Task12!H81+Task13!H81+Task14!H81+Task15!H81+Task16!H81+Task17!H81+Task18!H81+Task19!H81+Task20!H81+Task21!H81+Task22!H81+Task23!H81+Task24!H81+Task25!H81</f>
        <v/>
      </c>
      <c r="I83" s="26" t="n"/>
    </row>
    <row r="84" ht="12.75" customHeight="1" s="74">
      <c r="A84" s="134" t="inlineStr">
        <is>
          <t>Dest. 4</t>
        </is>
      </c>
      <c r="B84" s="449" t="n"/>
      <c r="C84" s="136" t="n"/>
      <c r="D84" s="137" t="n"/>
      <c r="E84" s="138">
        <f>+Task1!E82+Task2!E82+Task3!E82+Task4!E82+Task5!E82+Task6!E82+Task7!E82+Task8!E82+Task9!E82+Task10!E82+Task11!E82+Task12!E82+Task13!E82+Task14!E82+Task15!E82+Task16!E82+Task17!E82+Task18!E82+Task19!E82+Task20!E82+Task21!E82+Task22!E82+Task23!E82+Task24!E82+Task25!E82</f>
        <v/>
      </c>
      <c r="F84" s="139" t="n"/>
      <c r="G84" s="140" t="n"/>
      <c r="H84" s="43">
        <f>+Task1!H82+Task2!H82+Task3!H82+Task4!H82+Task5!H82+Task6!H82+Task7!H82+Task8!H82+Task9!H82+Task10!H82+Task11!H82+Task12!H82+Task13!H82+Task14!H82+Task15!H82+Task16!H82+Task17!H82+Task18!H82+Task19!H82+Task20!H82+Task21!H82+Task22!H82+Task23!H82+Task24!H82+Task25!H82</f>
        <v/>
      </c>
      <c r="I84" s="26" t="n"/>
    </row>
    <row r="85" ht="12.75" customHeight="1" s="74">
      <c r="A85" s="134" t="inlineStr">
        <is>
          <t>Dest. 5</t>
        </is>
      </c>
      <c r="B85" s="449" t="n"/>
      <c r="C85" s="136" t="n"/>
      <c r="D85" s="137" t="n"/>
      <c r="E85" s="138">
        <f>+Task1!E83+Task2!E83+Task3!E83+Task4!E83+Task5!E83+Task6!E83+Task7!E83+Task8!E83+Task9!E83+Task10!E83+Task11!E83+Task12!E83+Task13!E83+Task14!E83+Task15!E83+Task16!E83+Task17!E83+Task18!E83+Task19!E83+Task20!E83+Task21!E83+Task22!E83+Task23!E83+Task24!E83+Task25!E83</f>
        <v/>
      </c>
      <c r="F85" s="139" t="n"/>
      <c r="G85" s="140" t="n"/>
      <c r="H85" s="43">
        <f>+Task1!H83+Task2!H83+Task3!H83+Task4!H83+Task5!H83+Task6!H83+Task7!H83+Task8!H83+Task9!H83+Task10!H83+Task11!H83+Task12!H83+Task13!H83+Task14!H83+Task15!H83+Task16!H83+Task17!H83+Task18!H83+Task19!H83+Task20!H83+Task21!H83+Task22!H83+Task23!H83+Task24!H83+Task25!H83</f>
        <v/>
      </c>
      <c r="I85" s="26" t="n"/>
    </row>
    <row r="86" ht="13.5" customHeight="1" s="74">
      <c r="A86" s="141" t="inlineStr">
        <is>
          <t>Dest. 6</t>
        </is>
      </c>
      <c r="B86" s="458" t="n"/>
      <c r="C86" s="143" t="n"/>
      <c r="D86" s="144" t="n"/>
      <c r="E86" s="145">
        <f>+Task1!E84+Task2!E84+Task3!E84+Task4!E84+Task5!E84+Task6!E84+Task7!E84+Task8!E84+Task9!E84+Task10!E84+Task11!E84+Task12!E84+Task13!E84+Task14!E84+Task15!E84+Task16!E84+Task17!E84+Task18!E84+Task19!E84+Task20!E84+Task21!E84+Task22!E84+Task23!E84+Task24!E84+Task25!E84</f>
        <v/>
      </c>
      <c r="F86" s="146" t="n"/>
      <c r="G86" s="147" t="n"/>
      <c r="H86" s="51">
        <f>+Task1!H84+Task2!H84+Task3!H84+Task4!H84+Task5!H84+Task6!H84+Task7!H84+Task8!H84+Task9!H84+Task10!H84+Task11!H84+Task12!H84+Task13!H84+Task14!H84+Task15!H84+Task16!H84+Task17!H84+Task18!H84+Task19!H84+Task20!H84+Task21!H84+Task22!H84+Task23!H84+Task24!H84+Task25!H84</f>
        <v/>
      </c>
      <c r="I86" s="26" t="n"/>
    </row>
    <row r="87" ht="13.5" customFormat="1" customHeight="1" s="27">
      <c r="B87" s="81" t="n"/>
      <c r="C87" s="103" t="inlineStr">
        <is>
          <t>Subtotal, Foreign Travel</t>
        </is>
      </c>
      <c r="D87" s="148" t="n"/>
      <c r="E87" s="149">
        <f>+SUM(E81:E86)</f>
        <v/>
      </c>
      <c r="F87" s="148" t="n"/>
      <c r="G87" s="148" t="n"/>
      <c r="H87" s="150">
        <f>+SUM(H81:H86)</f>
        <v/>
      </c>
      <c r="I87" s="98" t="n"/>
    </row>
    <row r="88" ht="12.75" customHeight="1" s="74">
      <c r="B88" s="151" t="inlineStr">
        <is>
          <t>Domestic Travel</t>
        </is>
      </c>
      <c r="C88" s="16" t="n"/>
      <c r="H88" s="152" t="n"/>
      <c r="I88" s="26" t="n"/>
    </row>
    <row r="89" ht="39.75" customHeight="1" s="74">
      <c r="B89" s="122" t="inlineStr">
        <is>
          <t xml:space="preserve"> Destination</t>
        </is>
      </c>
      <c r="C89" s="123" t="inlineStr">
        <is>
          <t>Purpose</t>
        </is>
      </c>
      <c r="D89" s="124" t="inlineStr">
        <is>
          <t>Cost Per Person Per Trip ($)</t>
        </is>
      </c>
      <c r="E89" s="124" t="inlineStr">
        <is>
          <t>No. of Trips</t>
        </is>
      </c>
      <c r="F89" s="124" t="inlineStr">
        <is>
          <t>No. of People Per Trip</t>
        </is>
      </c>
      <c r="G89" s="125" t="inlineStr">
        <is>
          <t>Duration Per Trip (days)</t>
        </is>
      </c>
      <c r="H89" s="153" t="inlineStr">
        <is>
          <t>Cost  ($)</t>
        </is>
      </c>
      <c r="I89" s="26" t="n"/>
    </row>
    <row r="90" ht="12.75" customHeight="1" s="74">
      <c r="A90" s="127" t="inlineStr">
        <is>
          <t>Dest. 1</t>
        </is>
      </c>
      <c r="B90" s="476" t="n"/>
      <c r="C90" s="155" t="n"/>
      <c r="D90" s="130" t="n"/>
      <c r="E90" s="131">
        <f>+Task1!E88+Task2!E88+Task3!E88+Task4!E88+Task5!E88+Task6!E88+Task7!E88+Task8!E88+Task9!E88+Task10!E88+Task11!E88+Task12!E88+Task13!E88+Task14!E88+Task15!E88+Task16!E88+Task17!E88+Task18!E88+Task19!E88+Task20!E88+Task21!E88+Task22!E88+Task23!E88+Task24!E88+Task25!E88</f>
        <v/>
      </c>
      <c r="F90" s="132" t="n"/>
      <c r="G90" s="133" t="n"/>
      <c r="H90" s="37">
        <f>+Task1!H88+Task2!H88+Task3!H88+Task4!H88+Task5!H88+Task6!H88+Task7!H88+Task8!H88+Task9!H88+Task10!H88+Task11!H88+Task12!H88+Task13!H88+Task14!H88+Task15!H88+Task16!H88+Task17!H88+Task18!H88+Task19!H88+Task20!H88+Task21!H88+Task22!H88+Task23!H88+Task24!H88+Task25!H88</f>
        <v/>
      </c>
      <c r="I90" s="56" t="n"/>
    </row>
    <row r="91" ht="12.75" customHeight="1" s="74">
      <c r="A91" s="134" t="inlineStr">
        <is>
          <t>Dest. 2</t>
        </is>
      </c>
      <c r="B91" s="493" t="n"/>
      <c r="C91" s="157" t="n"/>
      <c r="D91" s="137" t="n"/>
      <c r="E91" s="138">
        <f>+Task1!E89+Task2!E89+Task3!E89+Task4!E89+Task5!E89+Task6!E89+Task7!E89+Task8!E89+Task9!E89+Task10!E89+Task11!E89+Task12!E89+Task13!E89+Task14!E89+Task15!E89+Task16!E89+Task17!E89+Task18!E89+Task19!E89+Task20!E89+Task21!E89+Task22!E89+Task23!E89+Task24!E89+Task25!E89</f>
        <v/>
      </c>
      <c r="F91" s="139" t="n"/>
      <c r="G91" s="140" t="n"/>
      <c r="H91" s="43">
        <f>+Task1!H89+Task2!H89+Task3!H89+Task4!H89+Task5!H89+Task6!H89+Task7!H89+Task8!H89+Task9!H89+Task10!H89+Task11!H89+Task12!H89+Task13!H89+Task14!H89+Task15!H89+Task16!H89+Task17!H89+Task18!H89+Task19!H89+Task20!H89+Task21!H89+Task22!H89+Task23!H89+Task24!H89+Task25!H89</f>
        <v/>
      </c>
      <c r="I91" s="56" t="n"/>
    </row>
    <row r="92" ht="13.5" customHeight="1" s="74">
      <c r="A92" s="141" t="inlineStr">
        <is>
          <t>Dest. 3</t>
        </is>
      </c>
      <c r="B92" s="499" t="n"/>
      <c r="C92" s="159" t="n"/>
      <c r="D92" s="144" t="n"/>
      <c r="E92" s="138">
        <f>+Task1!E90+Task2!E90+Task3!E90+Task4!E90+Task5!E90+Task6!E90+Task7!E90+Task8!E90+Task9!E90+Task10!E90+Task11!E90+Task12!E90+Task13!E90+Task14!E90+Task15!E90+Task16!E90+Task17!E90+Task18!E90+Task19!E90+Task20!E90+Task21!E90+Task22!E90+Task23!E90+Task24!E90+Task25!E90</f>
        <v/>
      </c>
      <c r="F92" s="146" t="n"/>
      <c r="G92" s="147" t="n"/>
      <c r="H92" s="51">
        <f>+Task1!H90+Task2!H90+Task3!H90+Task4!H90+Task5!H90+Task6!H90+Task7!H90+Task8!H90+Task9!H90+Task10!H90+Task11!H90+Task12!H90+Task13!H90+Task14!H90+Task15!H90+Task16!H90+Task17!H90+Task18!H90+Task19!H90+Task20!H90+Task21!H90+Task22!H90+Task23!H90+Task24!H90+Task25!H90</f>
        <v/>
      </c>
      <c r="I92" s="56" t="n"/>
    </row>
    <row r="93" ht="13.5" customHeight="1" s="74">
      <c r="B93" s="92" t="n"/>
      <c r="C93" s="102" t="inlineStr">
        <is>
          <t>Subtotal, Domestic Travel</t>
        </is>
      </c>
      <c r="D93" s="160" t="n"/>
      <c r="E93" s="149">
        <f>+SUM(E90:E92)</f>
        <v/>
      </c>
      <c r="F93" s="160" t="n"/>
      <c r="G93" s="161" t="n"/>
      <c r="H93" s="162">
        <f>+SUM(H90:H92)</f>
        <v/>
      </c>
      <c r="I93" s="56" t="n"/>
    </row>
    <row r="94" ht="13.5" customFormat="1" customHeight="1" s="27">
      <c r="C94" s="60" t="inlineStr">
        <is>
          <t>Subtotal, Travel</t>
        </is>
      </c>
      <c r="H94" s="163" t="n"/>
      <c r="I94" s="83">
        <f>+H93+H87</f>
        <v/>
      </c>
    </row>
    <row r="95" ht="18" customFormat="1" customHeight="1" s="27">
      <c r="B95" s="96" t="inlineStr">
        <is>
          <t>V. Subcontractors</t>
        </is>
      </c>
      <c r="C95" s="164" t="n"/>
      <c r="D95" s="165" t="n"/>
      <c r="E95" s="165" t="n"/>
      <c r="F95" s="165" t="n"/>
      <c r="G95" s="165" t="n"/>
      <c r="H95" s="165" t="n"/>
      <c r="I95" s="98" t="n"/>
    </row>
    <row r="96" ht="33.75" customHeight="1" s="74">
      <c r="B96" s="475" t="inlineStr">
        <is>
          <t>Service to be Performed</t>
        </is>
      </c>
      <c r="C96" s="474" t="n"/>
      <c r="D96" s="472" t="inlineStr">
        <is>
          <t xml:space="preserve">       Name of Subcontractor</t>
        </is>
      </c>
      <c r="E96" s="473" t="n"/>
      <c r="F96" s="474" t="n"/>
      <c r="G96" s="67" t="inlineStr">
        <is>
          <t>Country of Service</t>
        </is>
      </c>
      <c r="H96" s="68" t="inlineStr">
        <is>
          <t>Cost ($)</t>
        </is>
      </c>
      <c r="I96" s="26" t="n"/>
    </row>
    <row r="97" ht="12.75" customHeight="1" s="74">
      <c r="A97" s="32" t="inlineStr">
        <is>
          <t>Subcont. 1</t>
        </is>
      </c>
      <c r="B97" s="487" t="n"/>
      <c r="C97" s="468" t="n"/>
      <c r="D97" s="490" t="n"/>
      <c r="E97" s="491" t="n"/>
      <c r="F97" s="468" t="n"/>
      <c r="G97" s="166" t="n"/>
      <c r="H97" s="43">
        <f>+Task1!H95+Task2!H95+Task3!H95+Task4!H95+Task5!H95+Task6!H95+Task7!H95+Task8!H95+Task9!H95+Task10!H95+Task11!H95+Task12!H95+Task13!H95+Task14!H95+Task15!H95+Task16!H95+Task17!H95+Task18!H95+Task19!H95+Task20!H95+Task21!H95+Task22!H95+Task23!H95+Task24!H95+Task25!H95</f>
        <v/>
      </c>
      <c r="I97" s="26" t="n"/>
    </row>
    <row r="98" ht="12.75" customHeight="1" s="74">
      <c r="A98" s="39" t="inlineStr">
        <is>
          <t>Subcont. 2</t>
        </is>
      </c>
      <c r="B98" s="449" t="n"/>
      <c r="C98" s="450" t="n"/>
      <c r="D98" s="481" t="n"/>
      <c r="E98" s="482" t="n"/>
      <c r="F98" s="450" t="n"/>
      <c r="G98" s="167" t="n"/>
      <c r="H98" s="43">
        <f>+Task1!H96+Task2!H96+Task3!H96+Task4!H96+Task5!H96+Task6!H96+Task7!H96+Task8!H96+Task9!H96+Task10!H96+Task11!H96+Task12!H96+Task13!H96+Task14!H96+Task15!H96+Task16!H96+Task17!H96+Task18!H96+Task19!H96+Task20!H96+Task21!H96+Task22!H96+Task23!H96+Task24!H96+Task25!H96</f>
        <v/>
      </c>
      <c r="I98" s="26" t="n"/>
    </row>
    <row r="99" ht="12.75" customHeight="1" s="74">
      <c r="A99" s="39" t="inlineStr">
        <is>
          <t>Subcont. 3</t>
        </is>
      </c>
      <c r="B99" s="449" t="n"/>
      <c r="C99" s="450" t="n"/>
      <c r="D99" s="481" t="n"/>
      <c r="E99" s="482" t="n"/>
      <c r="F99" s="450" t="n"/>
      <c r="G99" s="167" t="n"/>
      <c r="H99" s="43">
        <f>+Task1!H97+Task2!H97+Task3!H97+Task4!H97+Task5!H97+Task6!H97+Task7!H97+Task8!H97+Task9!H97+Task10!H97+Task11!H97+Task12!H97+Task13!H97+Task14!H97+Task15!H97+Task16!H97+Task17!H97+Task18!H97+Task19!H97+Task20!H97+Task21!H97+Task22!H97+Task23!H97+Task24!H97+Task25!H97</f>
        <v/>
      </c>
      <c r="I99" s="26" t="n"/>
    </row>
    <row r="100" ht="12.75" customHeight="1" s="74">
      <c r="A100" s="39" t="inlineStr">
        <is>
          <t>Subcont. 4</t>
        </is>
      </c>
      <c r="B100" s="449" t="n"/>
      <c r="C100" s="450" t="n"/>
      <c r="D100" s="481" t="n"/>
      <c r="E100" s="482" t="n"/>
      <c r="F100" s="450" t="n"/>
      <c r="G100" s="167" t="n"/>
      <c r="H100" s="43">
        <f>+Task1!H98+Task2!H98+Task3!H98+Task4!H98+Task5!H98+Task6!H98+Task7!H98+Task8!H98+Task9!H98+Task10!H98+Task11!H98+Task12!H98+Task13!H98+Task14!H98+Task15!H98+Task16!H98+Task17!H98+Task18!H98+Task19!H98+Task20!H98+Task21!H98+Task22!H98+Task23!H98+Task24!H98+Task25!H98</f>
        <v/>
      </c>
      <c r="I100" s="26" t="n"/>
    </row>
    <row r="101" ht="12.75" customHeight="1" s="74">
      <c r="A101" s="39" t="inlineStr">
        <is>
          <t>Subcont. 5</t>
        </is>
      </c>
      <c r="B101" s="449" t="n"/>
      <c r="C101" s="450" t="n"/>
      <c r="D101" s="481" t="n"/>
      <c r="E101" s="482" t="n"/>
      <c r="F101" s="450" t="n"/>
      <c r="G101" s="167" t="n"/>
      <c r="H101" s="43">
        <f>+Task1!H99+Task2!H99+Task3!H99+Task4!H99+Task5!H99+Task6!H99+Task7!H99+Task8!H99+Task9!H99+Task10!H99+Task11!H99+Task12!H99+Task13!H99+Task14!H99+Task15!H99+Task16!H99+Task17!H99+Task18!H99+Task19!H99+Task20!H99+Task21!H99+Task22!H99+Task23!H99+Task24!H99+Task25!H99</f>
        <v/>
      </c>
      <c r="I101" s="26" t="n"/>
    </row>
    <row r="102" ht="13.5" customHeight="1" s="74">
      <c r="A102" s="46" t="inlineStr">
        <is>
          <t>Subcont. 6</t>
        </is>
      </c>
      <c r="B102" s="458" t="n"/>
      <c r="C102" s="459" t="n"/>
      <c r="D102" s="460" t="n"/>
      <c r="E102" s="461" t="n"/>
      <c r="F102" s="459" t="n"/>
      <c r="G102" s="168" t="n"/>
      <c r="H102" s="43">
        <f>+Task1!H100+Task2!H100+Task3!H100+Task4!H100+Task5!H100+Task6!H100+Task7!H100+Task8!H100+Task9!H100+Task10!H100+Task11!H100+Task12!H100+Task13!H100+Task14!H100+Task15!H100+Task16!H100+Task17!H100+Task18!H100+Task19!H100+Task20!H100+Task21!H100+Task22!H100+Task23!H100+Task24!H100+Task25!H100</f>
        <v/>
      </c>
      <c r="I102" s="26" t="n"/>
    </row>
    <row r="103" ht="18" customFormat="1" customHeight="1" s="27">
      <c r="B103" s="101" t="n"/>
      <c r="C103" s="106" t="inlineStr">
        <is>
          <t>Subtotal, Subcontracts</t>
        </is>
      </c>
      <c r="D103" s="101" t="n"/>
      <c r="E103" s="101" t="n"/>
      <c r="F103" s="101" t="n"/>
      <c r="G103" s="101" t="n"/>
      <c r="H103" s="61" t="n"/>
      <c r="I103" s="83">
        <f>+SUM(H97:H102)</f>
        <v/>
      </c>
    </row>
    <row r="104" ht="18" customFormat="1" customHeight="1" s="27">
      <c r="B104" s="96" t="inlineStr">
        <is>
          <t>VI. Consultants</t>
        </is>
      </c>
      <c r="C104" s="164" t="n"/>
      <c r="D104" s="165" t="n"/>
      <c r="E104" s="165" t="n"/>
      <c r="F104" s="165" t="n"/>
      <c r="G104" s="165" t="n"/>
      <c r="H104" s="165" t="n"/>
      <c r="I104" s="98" t="n"/>
    </row>
    <row r="105" ht="37.5" customHeight="1" s="74">
      <c r="B105" s="475" t="inlineStr">
        <is>
          <t>Service to be Performed</t>
        </is>
      </c>
      <c r="C105" s="474" t="n"/>
      <c r="D105" s="67" t="inlineStr">
        <is>
          <t>Name of Consultant</t>
        </is>
      </c>
      <c r="E105" s="65" t="inlineStr">
        <is>
          <t>Hourly Rate ($/Hr.)</t>
        </is>
      </c>
      <c r="F105" s="67" t="inlineStr">
        <is>
          <t>No. of Hours</t>
        </is>
      </c>
      <c r="G105" s="67" t="inlineStr">
        <is>
          <t>Country of Service</t>
        </is>
      </c>
      <c r="H105" s="68" t="inlineStr">
        <is>
          <t>Cost ($)</t>
        </is>
      </c>
      <c r="I105" s="26" t="n"/>
    </row>
    <row r="106" ht="12.75" customHeight="1" s="74">
      <c r="A106" s="32" t="inlineStr">
        <is>
          <t>Consult. 1</t>
        </is>
      </c>
      <c r="B106" s="476" t="n"/>
      <c r="C106" s="468" t="n"/>
      <c r="D106" s="169" t="n"/>
      <c r="E106" s="130" t="n"/>
      <c r="F106" s="138">
        <f>+Task1!G104+Task2!G104+Task3!G104+Task4!G104+Task5!G104+Task6!G104+Task7!G104+Task8!G104+Task9!G104+Task10!G104+Task11!G104+Task12!G104+Task13!G104+Task14!G104+Task15!G104+Task16!G104+Task17!G104+Task18!G104+Task19!G104+Task20!G104+Task21!G104+Task22!G104+Task23!G104+Task24!G104+Task25!G104</f>
        <v/>
      </c>
      <c r="G106" s="166" t="n"/>
      <c r="H106" s="170">
        <f>+Task1!H104+Task2!H104+Task3!H104+Task4!H104+Task5!H104+Task6!H104+Task7!H104+Task8!H104+Task9!H104+Task10!H104+Task11!H104+Task12!H104+Task13!H104+Task14!H104+Task15!H104+Task16!H104+Task17!H104+Task18!H104+Task19!H104+Task20!H104+Task21!H104+Task22!H104+Task23!H104+Task24!H104+Task25!H104</f>
        <v/>
      </c>
      <c r="I106" s="56" t="n"/>
    </row>
    <row r="107" ht="12.75" customHeight="1" s="74">
      <c r="A107" s="39" t="inlineStr">
        <is>
          <t>Consult. 2</t>
        </is>
      </c>
      <c r="B107" s="493" t="n"/>
      <c r="C107" s="450" t="n"/>
      <c r="D107" s="171" t="n"/>
      <c r="E107" s="137" t="n"/>
      <c r="F107" s="138">
        <f>+Task1!G105+Task2!G105+Task3!G105+Task4!G105+Task5!G105+Task6!G105+Task7!G105+Task8!G105+Task9!G105+Task10!G105+Task11!G105+Task12!G105+Task13!G105+Task14!G105+Task15!G105+Task16!G105+Task17!G105+Task18!G105+Task19!G105+Task20!G105+Task21!G105+Task22!G105+Task23!G105+Task24!G105+Task25!G105</f>
        <v/>
      </c>
      <c r="G107" s="167" t="n"/>
      <c r="H107" s="170">
        <f>+Task1!H105+Task2!H105+Task3!H105+Task4!H105+Task5!H105+Task6!H105+Task7!H105+Task8!H105+Task9!H105+Task10!H105+Task11!H105+Task12!H105+Task13!H105+Task14!H105+Task15!H105+Task16!H105+Task17!H105+Task18!H105+Task19!H105+Task20!H105+Task21!H105+Task22!H105+Task23!H105+Task24!H105+Task25!H105</f>
        <v/>
      </c>
      <c r="I107" s="56" t="n"/>
    </row>
    <row r="108" ht="12.75" customHeight="1" s="74">
      <c r="A108" s="39" t="inlineStr">
        <is>
          <t>Consult. 3</t>
        </is>
      </c>
      <c r="B108" s="493" t="n"/>
      <c r="C108" s="450" t="n"/>
      <c r="D108" s="171" t="n"/>
      <c r="E108" s="137" t="n"/>
      <c r="F108" s="138">
        <f>+Task1!G106+Task2!G106+Task3!G106+Task4!G106+Task5!G106+Task6!G106+Task7!G106+Task8!G106+Task9!G106+Task10!G106+Task11!G106+Task12!G106+Task13!G106+Task14!G106+Task15!G106+Task16!G106+Task17!G106+Task18!G106+Task19!G106+Task20!G106+Task21!G106+Task22!G106+Task23!G106+Task24!G106+Task25!G106</f>
        <v/>
      </c>
      <c r="G108" s="167" t="n"/>
      <c r="H108" s="170">
        <f>+Task1!H106+Task2!H106+Task3!H106+Task4!H106+Task5!H106+Task6!H106+Task7!H106+Task8!H106+Task9!H106+Task10!H106+Task11!H106+Task12!H106+Task13!H106+Task14!H106+Task15!H106+Task16!H106+Task17!H106+Task18!H106+Task19!H106+Task20!H106+Task21!H106+Task22!H106+Task23!H106+Task24!H106+Task25!H106</f>
        <v/>
      </c>
      <c r="I108" s="56" t="n"/>
    </row>
    <row r="109" ht="12.75" customHeight="1" s="74">
      <c r="A109" s="39" t="inlineStr">
        <is>
          <t>Consult. 4</t>
        </is>
      </c>
      <c r="B109" s="493" t="n"/>
      <c r="C109" s="450" t="n"/>
      <c r="D109" s="171" t="n"/>
      <c r="E109" s="137" t="n"/>
      <c r="F109" s="138">
        <f>+Task1!G107+Task2!G107+Task3!G107+Task4!G107+Task5!G107+Task6!G107+Task7!G107+Task8!G107+Task9!G107+Task10!G107+Task11!G107+Task12!G107+Task13!G107+Task14!G107+Task15!G107+Task16!G107+Task17!G107+Task18!G107+Task19!G107+Task20!G107+Task21!G107+Task22!G107+Task23!G107+Task24!G107+Task25!G107</f>
        <v/>
      </c>
      <c r="G109" s="167" t="n"/>
      <c r="H109" s="170">
        <f>+Task1!H107+Task2!H107+Task3!H107+Task4!H107+Task5!H107+Task6!H107+Task7!H107+Task8!H107+Task9!H107+Task10!H107+Task11!H107+Task12!H107+Task13!H107+Task14!H107+Task15!H107+Task16!H107+Task17!H107+Task18!H107+Task19!H107+Task20!H107+Task21!H107+Task22!H107+Task23!H107+Task24!H107+Task25!H107</f>
        <v/>
      </c>
      <c r="I109" s="56" t="n"/>
    </row>
    <row r="110" ht="12.75" customHeight="1" s="74">
      <c r="A110" s="39" t="inlineStr">
        <is>
          <t>Consult. 5</t>
        </is>
      </c>
      <c r="B110" s="493" t="n"/>
      <c r="C110" s="450" t="n"/>
      <c r="D110" s="171" t="n"/>
      <c r="E110" s="137" t="n"/>
      <c r="F110" s="138">
        <f>+Task1!G108+Task2!G108+Task3!G108+Task4!G108+Task5!G108+Task6!G108+Task7!G108+Task8!G108+Task9!G108+Task10!G108+Task11!G108+Task12!G108+Task13!G108+Task14!G108+Task15!G108+Task16!G108+Task17!G108+Task18!G108+Task19!G108+Task20!G108+Task21!G108+Task22!G108+Task23!G108+Task24!G108+Task25!G108</f>
        <v/>
      </c>
      <c r="G110" s="167" t="n"/>
      <c r="H110" s="170">
        <f>+Task1!H108+Task2!H108+Task3!H108+Task4!H108+Task5!H108+Task6!H108+Task7!H108+Task8!H108+Task9!H108+Task10!H108+Task11!H108+Task12!H108+Task13!H108+Task14!H108+Task15!H108+Task16!H108+Task17!H108+Task18!H108+Task19!H108+Task20!H108+Task21!H108+Task22!H108+Task23!H108+Task24!H108+Task25!H108</f>
        <v/>
      </c>
      <c r="I110" s="56" t="n"/>
    </row>
    <row r="111" ht="13.5" customHeight="1" s="74">
      <c r="A111" s="46" t="inlineStr">
        <is>
          <t>Consult. 6</t>
        </is>
      </c>
      <c r="B111" s="499" t="n"/>
      <c r="C111" s="459" t="n"/>
      <c r="D111" s="172" t="n"/>
      <c r="E111" s="144" t="n"/>
      <c r="F111" s="138">
        <f>+Task1!G109+Task2!G109+Task3!G109+Task4!G109+Task5!G109+Task6!G109+Task7!G109+Task8!G109+Task9!G109+Task10!G109+Task11!G109+Task12!G109+Task13!G109+Task14!G109+Task15!G109+Task16!G109+Task17!G109+Task18!G109+Task19!G109+Task20!G109+Task21!G109+Task22!G109+Task23!G109+Task24!G109+Task25!G109</f>
        <v/>
      </c>
      <c r="G111" s="168" t="n"/>
      <c r="H111" s="170">
        <f>+Task1!H109+Task2!H109+Task3!H109+Task4!H109+Task5!H109+Task6!H109+Task7!H109+Task8!H109+Task9!H109+Task10!H109+Task11!H109+Task12!H109+Task13!H109+Task14!H109+Task15!H109+Task16!H109+Task17!H109+Task18!H109+Task19!H109+Task20!H109+Task21!H109+Task22!H109+Task23!H109+Task24!H109+Task25!H109</f>
        <v/>
      </c>
      <c r="I111" s="56" t="n"/>
    </row>
    <row r="112" ht="16.5" customFormat="1" customHeight="1" s="27">
      <c r="B112" s="101" t="n"/>
      <c r="C112" s="106" t="inlineStr">
        <is>
          <t>Subtotal, Consultants</t>
        </is>
      </c>
      <c r="D112" s="101" t="n"/>
      <c r="E112" s="101" t="n"/>
      <c r="F112" s="101" t="n"/>
      <c r="G112" s="101" t="n"/>
      <c r="H112" s="61" t="n"/>
      <c r="I112" s="83">
        <f>+SUM(H106:H111)</f>
        <v/>
      </c>
    </row>
    <row r="113" ht="18" customFormat="1" customHeight="1" s="27">
      <c r="B113" s="63" t="inlineStr">
        <is>
          <t>VII. Other Expenses</t>
        </is>
      </c>
      <c r="C113" s="164" t="n"/>
      <c r="D113" s="165" t="n"/>
      <c r="E113" s="165" t="n"/>
      <c r="F113" s="165" t="n"/>
      <c r="G113" s="165" t="n"/>
      <c r="H113" s="165" t="n"/>
      <c r="I113" s="98" t="n"/>
    </row>
    <row r="114" ht="13.5" customHeight="1" s="74">
      <c r="B114" s="488" t="inlineStr">
        <is>
          <t>Description</t>
        </is>
      </c>
      <c r="C114" s="473" t="n"/>
      <c r="D114" s="473" t="n"/>
      <c r="E114" s="473" t="n"/>
      <c r="F114" s="489" t="n"/>
      <c r="G114" s="99" t="inlineStr">
        <is>
          <t>Origin</t>
        </is>
      </c>
      <c r="H114" s="68" t="inlineStr">
        <is>
          <t>Cost ($)</t>
        </is>
      </c>
      <c r="I114" s="26" t="n"/>
      <c r="J114" s="70" t="n"/>
      <c r="K114" s="173" t="inlineStr">
        <is>
          <t>Excl. F&amp;A? (X)</t>
        </is>
      </c>
    </row>
    <row r="115" ht="12.75" customHeight="1" s="74">
      <c r="A115" s="32" t="inlineStr">
        <is>
          <t>Item 1</t>
        </is>
      </c>
      <c r="B115" s="463" t="n"/>
      <c r="C115" s="456" t="n"/>
      <c r="D115" s="456" t="n"/>
      <c r="E115" s="456" t="n"/>
      <c r="F115" s="457" t="n"/>
      <c r="G115" s="463" t="n"/>
      <c r="H115" s="170">
        <f>+Task1!H113+Task2!H113+Task3!H113+Task4!H113+Task5!H113+Task6!H113+Task7!H113+Task8!H113+Task9!H113+Task10!H113+Task11!H113+Task12!H113+Task13!H113+Task14!H113+Task15!H113+Task16!H113+Task17!H113+Task18!H113+Task19!H113+Task20!H113+Task21!H113+Task22!H113+Task23!H113+Task24!H113+Task25!H113</f>
        <v/>
      </c>
      <c r="I115" s="26" t="n"/>
      <c r="K115" s="175" t="n"/>
    </row>
    <row r="116" ht="12.75" customHeight="1" s="74">
      <c r="A116" s="39" t="inlineStr">
        <is>
          <t>Item 2</t>
        </is>
      </c>
      <c r="B116" s="463" t="n"/>
      <c r="C116" s="456" t="n"/>
      <c r="D116" s="456" t="n"/>
      <c r="E116" s="456" t="n"/>
      <c r="F116" s="457" t="n"/>
      <c r="G116" s="463" t="n"/>
      <c r="H116" s="170">
        <f>+Task1!H114+Task2!H114+Task3!H114+Task4!H114+Task5!H114+Task6!H114+Task7!H114+Task8!H114+Task9!H114+Task10!H114+Task11!H114+Task12!H114+Task13!H114+Task14!H114+Task15!H114+Task16!H114+Task17!H114+Task18!H114+Task19!H114+Task20!H114+Task21!H114+Task22!H114+Task23!H114+Task24!H114+Task25!H114</f>
        <v/>
      </c>
      <c r="I116" s="26" t="n"/>
      <c r="K116" s="175" t="n"/>
    </row>
    <row r="117" ht="12.75" customHeight="1" s="74">
      <c r="A117" s="39" t="inlineStr">
        <is>
          <t>Item 3</t>
        </is>
      </c>
      <c r="B117" s="463" t="n"/>
      <c r="C117" s="456" t="n"/>
      <c r="D117" s="456" t="n"/>
      <c r="E117" s="456" t="n"/>
      <c r="F117" s="457" t="n"/>
      <c r="G117" s="463" t="n"/>
      <c r="H117" s="170">
        <f>+Task1!H115+Task2!H115+Task3!H115+Task4!H115+Task5!H115+Task6!H115+Task7!H115+Task8!H115+Task9!H115+Task10!H115+Task11!H115+Task12!H115+Task13!H115+Task14!H115+Task15!H115+Task16!H115+Task17!H115+Task18!H115+Task19!H115+Task20!H115+Task21!H115+Task22!H115+Task23!H115+Task24!H115+Task25!H115</f>
        <v/>
      </c>
      <c r="I117" s="26" t="n"/>
      <c r="K117" s="175" t="n"/>
    </row>
    <row r="118" ht="12.75" customHeight="1" s="74">
      <c r="A118" s="39" t="inlineStr">
        <is>
          <t>Item 4</t>
        </is>
      </c>
      <c r="B118" s="463" t="n"/>
      <c r="C118" s="456" t="n"/>
      <c r="D118" s="456" t="n"/>
      <c r="E118" s="456" t="n"/>
      <c r="F118" s="457" t="n"/>
      <c r="G118" s="463" t="n"/>
      <c r="H118" s="170">
        <f>+Task1!H116+Task2!H116+Task3!H116+Task4!H116+Task5!H116+Task6!H116+Task7!H116+Task8!H116+Task9!H116+Task10!H116+Task11!H116+Task12!H116+Task13!H116+Task14!H116+Task15!H116+Task16!H116+Task17!H116+Task18!H116+Task19!H116+Task20!H116+Task21!H116+Task22!H116+Task23!H116+Task24!H116+Task25!H116</f>
        <v/>
      </c>
      <c r="I118" s="26" t="n"/>
      <c r="K118" s="175" t="n"/>
    </row>
    <row r="119" ht="12.75" customHeight="1" s="74">
      <c r="A119" s="39" t="inlineStr">
        <is>
          <t>Item 5</t>
        </is>
      </c>
      <c r="B119" s="463" t="n"/>
      <c r="C119" s="456" t="n"/>
      <c r="D119" s="456" t="n"/>
      <c r="E119" s="456" t="n"/>
      <c r="F119" s="457" t="n"/>
      <c r="G119" s="463" t="n"/>
      <c r="H119" s="170">
        <f>+Task1!H117+Task2!H117+Task3!H117+Task4!H117+Task5!H117+Task6!H117+Task7!H117+Task8!H117+Task9!H117+Task10!H117+Task11!H117+Task12!H117+Task13!H117+Task14!H117+Task15!H117+Task16!H117+Task17!H117+Task18!H117+Task19!H117+Task20!H117+Task21!H117+Task22!H117+Task23!H117+Task24!H117+Task25!H117</f>
        <v/>
      </c>
      <c r="I119" s="26" t="n"/>
      <c r="K119" s="175" t="n"/>
    </row>
    <row r="120" ht="13.5" customHeight="1" s="74">
      <c r="A120" s="176" t="inlineStr">
        <is>
          <t>Item 6</t>
        </is>
      </c>
      <c r="B120" s="463" t="n"/>
      <c r="C120" s="456" t="n"/>
      <c r="D120" s="456" t="n"/>
      <c r="E120" s="456" t="n"/>
      <c r="F120" s="457" t="n"/>
      <c r="G120" s="463" t="n"/>
      <c r="H120" s="170">
        <f>+Task1!H118+Task2!H118+Task3!H118+Task4!H118+Task5!H118+Task6!H118+Task7!H118+Task8!H118+Task9!H118+Task10!H118+Task11!H118+Task12!H118+Task13!H118+Task14!H118+Task15!H118+Task16!H118+Task17!H118+Task18!H118+Task19!H118+Task20!H118+Task21!H118+Task22!H118+Task23!H118+Task24!H118+Task25!H118</f>
        <v/>
      </c>
      <c r="I120" s="26" t="n"/>
      <c r="K120" s="175" t="n"/>
    </row>
    <row r="121" ht="16.5" customFormat="1" customHeight="1" s="27">
      <c r="B121" s="101" t="n"/>
      <c r="C121" s="102" t="inlineStr">
        <is>
          <t>Subtotal, Other Expenses</t>
        </is>
      </c>
      <c r="D121" s="101" t="n"/>
      <c r="E121" s="101" t="n"/>
      <c r="F121" s="101" t="n"/>
      <c r="G121" s="101" t="n"/>
      <c r="H121" s="61" t="n"/>
      <c r="I121" s="83">
        <f>SUM(H115:H120)</f>
        <v/>
      </c>
    </row>
    <row r="122" ht="13.5" customHeight="1" s="74">
      <c r="B122" s="177" t="n"/>
      <c r="C122" s="177" t="n"/>
      <c r="D122" s="165" t="n"/>
      <c r="E122" s="165" t="n"/>
      <c r="F122" s="165" t="n"/>
      <c r="G122" s="165" t="n"/>
      <c r="H122" s="148" t="n"/>
      <c r="I122" s="56" t="n"/>
    </row>
    <row r="123" ht="18" customHeight="1" s="74">
      <c r="B123" s="177" t="n"/>
      <c r="C123" s="60" t="inlineStr">
        <is>
          <t>Subtotal budget, before G&amp;A Expenses</t>
        </is>
      </c>
      <c r="D123" s="165" t="n"/>
      <c r="E123" s="165" t="n"/>
      <c r="F123" s="165" t="n"/>
      <c r="G123" s="165" t="n"/>
      <c r="H123" s="148" t="n"/>
      <c r="I123" s="83">
        <f>+I121+I112+I103+I94+I73+I60+I33</f>
        <v/>
      </c>
    </row>
    <row r="124" ht="16.5" customHeight="1" s="74">
      <c r="B124" s="177" t="n"/>
      <c r="C124" s="483">
        <f>"Federal F&amp;A @ "&amp;TEXT($K$5,"0.0%")&amp;" (MTDC base)"</f>
        <v/>
      </c>
      <c r="G124" s="165" t="n"/>
      <c r="I124" s="178">
        <f>$K$5*$K$7</f>
        <v/>
      </c>
    </row>
    <row r="125" ht="13.5" customHeight="1" s="74">
      <c r="B125" s="177" t="n"/>
      <c r="C125" s="60" t="inlineStr">
        <is>
          <t>Total Project Budget for Organization</t>
        </is>
      </c>
      <c r="D125" s="165" t="n"/>
      <c r="E125" s="165" t="n"/>
      <c r="F125" s="165" t="n"/>
      <c r="G125" s="165" t="n"/>
      <c r="H125" s="148" t="n"/>
      <c r="I125" s="83">
        <f>+I123+I124</f>
        <v/>
      </c>
    </row>
    <row r="126" ht="13.5" customHeight="1" s="74">
      <c r="B126" s="179" t="n"/>
      <c r="C126" s="177" t="n"/>
      <c r="D126" s="165" t="n"/>
      <c r="E126" s="180" t="n"/>
      <c r="F126" s="165" t="n"/>
      <c r="G126" s="180" t="n"/>
      <c r="H126" s="180" t="n"/>
      <c r="I126" s="181" t="n"/>
    </row>
    <row r="127" ht="39.75" customHeight="1" s="74">
      <c r="B127" s="182" t="n"/>
      <c r="C127" s="494" t="inlineStr">
        <is>
          <t>Projected Expenditure, by Segment</t>
        </is>
      </c>
      <c r="D127" s="495" t="n"/>
      <c r="E127" s="183" t="n"/>
      <c r="F127" s="184" t="inlineStr">
        <is>
          <t>Segment #</t>
        </is>
      </c>
      <c r="G127" s="185" t="inlineStr">
        <is>
          <t>Segment Duration (months)</t>
        </is>
      </c>
      <c r="H127" s="186" t="inlineStr">
        <is>
          <t>% of Total Budget</t>
        </is>
      </c>
      <c r="I127" s="187" t="inlineStr">
        <is>
          <t>Projected Expenditure ($)</t>
        </is>
      </c>
      <c r="J127" s="188" t="inlineStr">
        <is>
          <t>&lt;- % and $ auto-calculated from task dates &amp; costs; do not edit</t>
        </is>
      </c>
    </row>
    <row r="128" ht="12.75" customHeight="1" s="74">
      <c r="B128" s="182" t="n"/>
      <c r="C128" s="189" t="n"/>
      <c r="E128" s="190" t="n"/>
      <c r="F128" s="191" t="n">
        <v>1</v>
      </c>
      <c r="G128" s="192">
        <f>MAX(0,MIN(6,$D$6-6*(F128-1)))</f>
        <v/>
      </c>
      <c r="H128" s="193">
        <f>IF($I$125=0,0,SUMPRODUCT($S$141:$S$165*(((((($R$141:$R$165+$W128)-ABS($R$141:$R$165-$W128))/2-(($Q$141:$Q$165+$V128)+ABS($Q$141:$Q$165-$V128))/2+1))+ABS(((($R$141:$R$165+$W128)-ABS($R$141:$R$165-$W128))/2-(($Q$141:$Q$165+$V128)+ABS($Q$141:$Q$165-$V128))/2+1)))/2)/($T$141:$T$165+($T$141:$T$165=0)))/$I$125)</f>
        <v/>
      </c>
      <c r="I128" s="194">
        <f>+$I$125*H128</f>
        <v/>
      </c>
      <c r="V128" s="470">
        <f>IF($Q$167=0,0,EDATE($Q$167,6*(F128-1)))</f>
        <v/>
      </c>
      <c r="W128" s="470">
        <f>IF($Q$167=0,0,EDATE($Q$167,6*(F128-1)+G128)-1)</f>
        <v/>
      </c>
    </row>
    <row r="129" ht="12.75" customHeight="1" s="74">
      <c r="B129" s="182" t="n"/>
      <c r="C129" s="469" t="n"/>
      <c r="E129" s="190" t="n"/>
      <c r="F129" s="195" t="n">
        <v>2</v>
      </c>
      <c r="G129" s="196">
        <f>MAX(0,MIN(6,$D$6-6*(F129-1)))</f>
        <v/>
      </c>
      <c r="H129" s="197">
        <f>IF($I$125=0,0,SUMPRODUCT($S$141:$S$165*(((((($R$141:$R$165+$W129)-ABS($R$141:$R$165-$W129))/2-(($Q$141:$Q$165+$V129)+ABS($Q$141:$Q$165-$V129))/2+1))+ABS(((($R$141:$R$165+$W129)-ABS($R$141:$R$165-$W129))/2-(($Q$141:$Q$165+$V129)+ABS($Q$141:$Q$165-$V129))/2+1)))/2)/($T$141:$T$165+($T$141:$T$165=0)))/$I$125)</f>
        <v/>
      </c>
      <c r="I129" s="198">
        <f>+$I$125*H129</f>
        <v/>
      </c>
      <c r="V129" s="470">
        <f>IF($Q$167=0,0,EDATE($Q$167,6*(F129-1)))</f>
        <v/>
      </c>
      <c r="W129" s="470">
        <f>IF($Q$167=0,0,EDATE($Q$167,6*(F129-1)+G129)-1)</f>
        <v/>
      </c>
    </row>
    <row r="130" ht="12.75" customHeight="1" s="74">
      <c r="B130" s="182" t="n"/>
      <c r="E130" s="190" t="n"/>
      <c r="F130" s="195" t="n">
        <v>3</v>
      </c>
      <c r="G130" s="196">
        <f>MAX(0,MIN(6,$D$6-6*(F130-1)))</f>
        <v/>
      </c>
      <c r="H130" s="197">
        <f>IF($I$125=0,0,SUMPRODUCT($S$141:$S$165*(((((($R$141:$R$165+$W130)-ABS($R$141:$R$165-$W130))/2-(($Q$141:$Q$165+$V130)+ABS($Q$141:$Q$165-$V130))/2+1))+ABS(((($R$141:$R$165+$W130)-ABS($R$141:$R$165-$W130))/2-(($Q$141:$Q$165+$V130)+ABS($Q$141:$Q$165-$V130))/2+1)))/2)/($T$141:$T$165+($T$141:$T$165=0)))/$I$125)</f>
        <v/>
      </c>
      <c r="I130" s="198">
        <f>+$I$125*H130</f>
        <v/>
      </c>
      <c r="V130" s="470">
        <f>IF($Q$167=0,0,EDATE($Q$167,6*(F130-1)))</f>
        <v/>
      </c>
      <c r="W130" s="470">
        <f>IF($Q$167=0,0,EDATE($Q$167,6*(F130-1)+G130)-1)</f>
        <v/>
      </c>
    </row>
    <row r="131" ht="12.75" customHeight="1" s="74">
      <c r="B131" s="182" t="n"/>
      <c r="E131" s="190" t="n"/>
      <c r="F131" s="195" t="n">
        <v>4</v>
      </c>
      <c r="G131" s="196">
        <f>MAX(0,MIN(6,$D$6-6*(F131-1)))</f>
        <v/>
      </c>
      <c r="H131" s="199">
        <f>IF($I$125=0,0,SUMPRODUCT($S$141:$S$165*(((((($R$141:$R$165+$W131)-ABS($R$141:$R$165-$W131))/2-(($Q$141:$Q$165+$V131)+ABS($Q$141:$Q$165-$V131))/2+1))+ABS(((($R$141:$R$165+$W131)-ABS($R$141:$R$165-$W131))/2-(($Q$141:$Q$165+$V131)+ABS($Q$141:$Q$165-$V131))/2+1)))/2)/($T$141:$T$165+($T$141:$T$165=0)))/$I$125)</f>
        <v/>
      </c>
      <c r="I131" s="198">
        <f>+$I$125*H131</f>
        <v/>
      </c>
      <c r="V131" s="470">
        <f>IF($Q$167=0,0,EDATE($Q$167,6*(F131-1)))</f>
        <v/>
      </c>
      <c r="W131" s="470">
        <f>IF($Q$167=0,0,EDATE($Q$167,6*(F131-1)+G131)-1)</f>
        <v/>
      </c>
    </row>
    <row r="132" ht="12.75" customHeight="1" s="74">
      <c r="B132" s="200" t="n"/>
      <c r="E132" s="190" t="n"/>
      <c r="F132" s="195" t="n">
        <v>5</v>
      </c>
      <c r="G132" s="196">
        <f>MAX(0,MIN(6,$D$6-6*(F132-1)))</f>
        <v/>
      </c>
      <c r="H132" s="199">
        <f>IF($I$125=0,0,SUMPRODUCT($S$141:$S$165*(((((($R$141:$R$165+$W132)-ABS($R$141:$R$165-$W132))/2-(($Q$141:$Q$165+$V132)+ABS($Q$141:$Q$165-$V132))/2+1))+ABS(((($R$141:$R$165+$W132)-ABS($R$141:$R$165-$W132))/2-(($Q$141:$Q$165+$V132)+ABS($Q$141:$Q$165-$V132))/2+1)))/2)/($T$141:$T$165+($T$141:$T$165=0)))/$I$125)</f>
        <v/>
      </c>
      <c r="I132" s="198">
        <f>+$I$125*H132</f>
        <v/>
      </c>
      <c r="V132" s="470">
        <f>IF($Q$167=0,0,EDATE($Q$167,6*(F132-1)))</f>
        <v/>
      </c>
      <c r="W132" s="470">
        <f>IF($Q$167=0,0,EDATE($Q$167,6*(F132-1)+G132)-1)</f>
        <v/>
      </c>
    </row>
    <row r="133" ht="12.75" customHeight="1" s="74">
      <c r="B133" s="200" t="n"/>
      <c r="E133" s="190" t="n"/>
      <c r="F133" s="195" t="n">
        <v>6</v>
      </c>
      <c r="G133" s="196">
        <f>MAX(0,MIN(6,$D$6-6*(F133-1)))</f>
        <v/>
      </c>
      <c r="H133" s="199">
        <f>IF($I$125=0,0,SUMPRODUCT($S$141:$S$165*(((((($R$141:$R$165+$W133)-ABS($R$141:$R$165-$W133))/2-(($Q$141:$Q$165+$V133)+ABS($Q$141:$Q$165-$V133))/2+1))+ABS(((($R$141:$R$165+$W133)-ABS($R$141:$R$165-$W133))/2-(($Q$141:$Q$165+$V133)+ABS($Q$141:$Q$165-$V133))/2+1)))/2)/($T$141:$T$165+($T$141:$T$165=0)))/$I$125)</f>
        <v/>
      </c>
      <c r="I133" s="198">
        <f>+$I$125*H133</f>
        <v/>
      </c>
      <c r="V133" s="470">
        <f>IF($Q$167=0,0,EDATE($Q$167,6*(F133-1)))</f>
        <v/>
      </c>
      <c r="W133" s="470">
        <f>IF($Q$167=0,0,EDATE($Q$167,6*(F133-1)+G133)-1)</f>
        <v/>
      </c>
    </row>
    <row r="134" ht="12.75" customHeight="1" s="74">
      <c r="B134" s="200" t="n"/>
      <c r="E134" s="190" t="n"/>
      <c r="F134" s="195" t="n">
        <v>7</v>
      </c>
      <c r="G134" s="196">
        <f>MAX(0,MIN(6,$D$6-6*(F134-1)))</f>
        <v/>
      </c>
      <c r="H134" s="199">
        <f>IF($I$125=0,0,SUMPRODUCT($S$141:$S$165*(((((($R$141:$R$165+$W134)-ABS($R$141:$R$165-$W134))/2-(($Q$141:$Q$165+$V134)+ABS($Q$141:$Q$165-$V134))/2+1))+ABS(((($R$141:$R$165+$W134)-ABS($R$141:$R$165-$W134))/2-(($Q$141:$Q$165+$V134)+ABS($Q$141:$Q$165-$V134))/2+1)))/2)/($T$141:$T$165+($T$141:$T$165=0)))/$I$125)</f>
        <v/>
      </c>
      <c r="I134" s="198">
        <f>+$I$125*H134</f>
        <v/>
      </c>
      <c r="V134" s="470">
        <f>IF($Q$167=0,0,EDATE($Q$167,6*(F134-1)))</f>
        <v/>
      </c>
      <c r="W134" s="470">
        <f>IF($Q$167=0,0,EDATE($Q$167,6*(F134-1)+G134)-1)</f>
        <v/>
      </c>
    </row>
    <row r="135" ht="12.75" customHeight="1" s="74">
      <c r="B135" s="200" t="n"/>
      <c r="E135" s="190" t="n"/>
      <c r="F135" s="195" t="n">
        <v>8</v>
      </c>
      <c r="G135" s="196">
        <f>MAX(0,MIN(6,$D$6-6*(F135-1)))</f>
        <v/>
      </c>
      <c r="H135" s="199">
        <f>IF($I$125=0,0,SUMPRODUCT($S$141:$S$165*(((((($R$141:$R$165+$W135)-ABS($R$141:$R$165-$W135))/2-(($Q$141:$Q$165+$V135)+ABS($Q$141:$Q$165-$V135))/2+1))+ABS(((($R$141:$R$165+$W135)-ABS($R$141:$R$165-$W135))/2-(($Q$141:$Q$165+$V135)+ABS($Q$141:$Q$165-$V135))/2+1)))/2)/($T$141:$T$165+($T$141:$T$165=0)))/$I$125)</f>
        <v/>
      </c>
      <c r="I135" s="198">
        <f>+$I$125*H135</f>
        <v/>
      </c>
      <c r="V135" s="470">
        <f>IF($Q$167=0,0,EDATE($Q$167,6*(F135-1)))</f>
        <v/>
      </c>
      <c r="W135" s="470">
        <f>IF($Q$167=0,0,EDATE($Q$167,6*(F135-1)+G135)-1)</f>
        <v/>
      </c>
    </row>
    <row r="136" ht="12.75" customHeight="1" s="74">
      <c r="B136" s="200" t="n"/>
      <c r="E136" s="190" t="n"/>
      <c r="F136" s="195" t="n">
        <v>9</v>
      </c>
      <c r="G136" s="196">
        <f>MAX(0,MIN(6,$D$6-6*(F136-1)))</f>
        <v/>
      </c>
      <c r="H136" s="199">
        <f>IF($I$125=0,0,SUMPRODUCT($S$141:$S$165*(((((($R$141:$R$165+$W136)-ABS($R$141:$R$165-$W136))/2-(($Q$141:$Q$165+$V136)+ABS($Q$141:$Q$165-$V136))/2+1))+ABS(((($R$141:$R$165+$W136)-ABS($R$141:$R$165-$W136))/2-(($Q$141:$Q$165+$V136)+ABS($Q$141:$Q$165-$V136))/2+1)))/2)/($T$141:$T$165+($T$141:$T$165=0)))/$I$125)</f>
        <v/>
      </c>
      <c r="I136" s="198">
        <f>+$I$125*H136</f>
        <v/>
      </c>
      <c r="V136" s="470">
        <f>IF($Q$167=0,0,EDATE($Q$167,6*(F136-1)))</f>
        <v/>
      </c>
      <c r="W136" s="470">
        <f>IF($Q$167=0,0,EDATE($Q$167,6*(F136-1)+G136)-1)</f>
        <v/>
      </c>
    </row>
    <row r="137" ht="13.5" customHeight="1" s="74">
      <c r="B137" s="200" t="n"/>
      <c r="E137" s="190" t="n"/>
      <c r="F137" s="201" t="n">
        <v>10</v>
      </c>
      <c r="G137" s="196">
        <f>MAX(0,MIN(6,$D$6-6*(F137-1)))</f>
        <v/>
      </c>
      <c r="H137" s="202">
        <f>IF($I$125=0,0,SUMPRODUCT($S$141:$S$165*(((((($R$141:$R$165+$W137)-ABS($R$141:$R$165-$W137))/2-(($Q$141:$Q$165+$V137)+ABS($Q$141:$Q$165-$V137))/2+1))+ABS(((($R$141:$R$165+$W137)-ABS($R$141:$R$165-$W137))/2-(($Q$141:$Q$165+$V137)+ABS($Q$141:$Q$165-$V137))/2+1)))/2)/($T$141:$T$165+($T$141:$T$165=0)))/$I$125)</f>
        <v/>
      </c>
      <c r="I137" s="203">
        <f>+$I$125*H137</f>
        <v/>
      </c>
      <c r="V137" s="470">
        <f>IF($Q$167=0,0,EDATE($Q$167,6*(F137-1)))</f>
        <v/>
      </c>
      <c r="W137" s="470">
        <f>IF($Q$167=0,0,EDATE($Q$167,6*(F137-1)+G137)-1)</f>
        <v/>
      </c>
    </row>
    <row r="138" ht="14.25" customHeight="1" s="74">
      <c r="B138" s="204" t="n"/>
      <c r="E138" s="205" t="n"/>
      <c r="F138" s="206" t="inlineStr">
        <is>
          <t>Total:</t>
        </is>
      </c>
      <c r="G138" s="207">
        <f>SUM(G128:G137)</f>
        <v/>
      </c>
      <c r="H138" s="208">
        <f>SUM(H128:H137)</f>
        <v/>
      </c>
      <c r="I138" s="209">
        <f>SUM(I128:I137)</f>
        <v/>
      </c>
    </row>
    <row r="139" ht="13.5" customHeight="1" s="74">
      <c r="B139" s="210" t="n"/>
      <c r="C139" s="211" t="n"/>
      <c r="D139" s="211" t="n"/>
      <c r="E139" s="211" t="n"/>
      <c r="F139" s="211" t="n"/>
      <c r="G139" s="211" t="n"/>
      <c r="H139" s="211" t="n"/>
      <c r="I139" s="181" t="n"/>
    </row>
    <row r="140" ht="12.75" customHeight="1" s="74">
      <c r="P140" s="470" t="inlineStr">
        <is>
          <t>Segment auto-calc helper (do not edit)</t>
        </is>
      </c>
    </row>
    <row r="141" ht="12.75" customHeight="1" s="74">
      <c r="Q141" s="470">
        <f>IF(Task1!$D$4=0,0,Task1!$D$3)</f>
        <v/>
      </c>
      <c r="R141" s="470">
        <f>IF(Task1!$D$4=0,0,Task1!$G$3)</f>
        <v/>
      </c>
      <c r="S141" s="470">
        <f>Task1!$I$123</f>
        <v/>
      </c>
      <c r="T141" s="470">
        <f>IF(Task1!$D$4=0,0,Task1!$G$3-Task1!$D$3+1)</f>
        <v/>
      </c>
    </row>
    <row r="142" ht="12.75" customHeight="1" s="74">
      <c r="Q142" s="470">
        <f>IF(Task2!$D$4=0,0,Task2!$D$3)</f>
        <v/>
      </c>
      <c r="R142" s="470">
        <f>IF(Task2!$D$4=0,0,Task2!$G$3)</f>
        <v/>
      </c>
      <c r="S142" s="470">
        <f>Task2!$I$123</f>
        <v/>
      </c>
      <c r="T142" s="470">
        <f>IF(Task2!$D$4=0,0,Task2!$G$3-Task2!$D$3+1)</f>
        <v/>
      </c>
    </row>
    <row r="143" ht="12.75" customHeight="1" s="74">
      <c r="Q143" s="470">
        <f>IF(Task3!$D$4=0,0,Task3!$D$3)</f>
        <v/>
      </c>
      <c r="R143" s="470">
        <f>IF(Task3!$D$4=0,0,Task3!$G$3)</f>
        <v/>
      </c>
      <c r="S143" s="470">
        <f>Task3!$I$123</f>
        <v/>
      </c>
      <c r="T143" s="470">
        <f>IF(Task3!$D$4=0,0,Task3!$G$3-Task3!$D$3+1)</f>
        <v/>
      </c>
    </row>
    <row r="144" ht="12.75" customHeight="1" s="74">
      <c r="Q144" s="470">
        <f>IF(Task4!$D$4=0,0,Task4!$D$3)</f>
        <v/>
      </c>
      <c r="R144" s="470">
        <f>IF(Task4!$D$4=0,0,Task4!$G$3)</f>
        <v/>
      </c>
      <c r="S144" s="470">
        <f>Task4!$I$123</f>
        <v/>
      </c>
      <c r="T144" s="470">
        <f>IF(Task4!$D$4=0,0,Task4!$G$3-Task4!$D$3+1)</f>
        <v/>
      </c>
    </row>
    <row r="145" ht="12.75" customHeight="1" s="74">
      <c r="Q145" s="470">
        <f>IF(Task5!$D$4=0,0,Task5!$D$3)</f>
        <v/>
      </c>
      <c r="R145" s="470">
        <f>IF(Task5!$D$4=0,0,Task5!$G$3)</f>
        <v/>
      </c>
      <c r="S145" s="470">
        <f>Task5!$I$123</f>
        <v/>
      </c>
      <c r="T145" s="470">
        <f>IF(Task5!$D$4=0,0,Task5!$G$3-Task5!$D$3+1)</f>
        <v/>
      </c>
    </row>
    <row r="146" ht="12.75" customHeight="1" s="74">
      <c r="Q146" s="470">
        <f>IF(Task6!$D$4=0,0,Task6!$D$3)</f>
        <v/>
      </c>
      <c r="R146" s="470">
        <f>IF(Task6!$D$4=0,0,Task6!$G$3)</f>
        <v/>
      </c>
      <c r="S146" s="470">
        <f>Task6!$I$123</f>
        <v/>
      </c>
      <c r="T146" s="470">
        <f>IF(Task6!$D$4=0,0,Task6!$G$3-Task6!$D$3+1)</f>
        <v/>
      </c>
    </row>
    <row r="147" ht="12.75" customHeight="1" s="74">
      <c r="Q147" s="470">
        <f>IF(Task7!$D$4=0,0,Task7!$D$3)</f>
        <v/>
      </c>
      <c r="R147" s="470">
        <f>IF(Task7!$D$4=0,0,Task7!$G$3)</f>
        <v/>
      </c>
      <c r="S147" s="470">
        <f>Task7!$I$123</f>
        <v/>
      </c>
      <c r="T147" s="470">
        <f>IF(Task7!$D$4=0,0,Task7!$G$3-Task7!$D$3+1)</f>
        <v/>
      </c>
    </row>
    <row r="148" ht="12.75" customHeight="1" s="74">
      <c r="Q148" s="470">
        <f>IF(Task8!$D$4=0,0,Task8!$D$3)</f>
        <v/>
      </c>
      <c r="R148" s="470">
        <f>IF(Task8!$D$4=0,0,Task8!$G$3)</f>
        <v/>
      </c>
      <c r="S148" s="470">
        <f>Task8!$I$123</f>
        <v/>
      </c>
      <c r="T148" s="470">
        <f>IF(Task8!$D$4=0,0,Task8!$G$3-Task8!$D$3+1)</f>
        <v/>
      </c>
    </row>
    <row r="149" ht="12.75" customHeight="1" s="74">
      <c r="Q149" s="470">
        <f>IF(Task9!$D$4=0,0,Task9!$D$3)</f>
        <v/>
      </c>
      <c r="R149" s="470">
        <f>IF(Task9!$D$4=0,0,Task9!$G$3)</f>
        <v/>
      </c>
      <c r="S149" s="470">
        <f>Task9!$I$123</f>
        <v/>
      </c>
      <c r="T149" s="470">
        <f>IF(Task9!$D$4=0,0,Task9!$G$3-Task9!$D$3+1)</f>
        <v/>
      </c>
    </row>
    <row r="150" ht="12.75" customHeight="1" s="74">
      <c r="Q150" s="470">
        <f>IF(Task10!$D$4=0,0,Task10!$D$3)</f>
        <v/>
      </c>
      <c r="R150" s="470">
        <f>IF(Task10!$D$4=0,0,Task10!$G$3)</f>
        <v/>
      </c>
      <c r="S150" s="470">
        <f>Task10!$I$123</f>
        <v/>
      </c>
      <c r="T150" s="470">
        <f>IF(Task10!$D$4=0,0,Task10!$G$3-Task10!$D$3+1)</f>
        <v/>
      </c>
    </row>
    <row r="151" ht="12.75" customHeight="1" s="74">
      <c r="Q151" s="470">
        <f>IF(Task11!$D$4=0,0,Task11!$D$3)</f>
        <v/>
      </c>
      <c r="R151" s="470">
        <f>IF(Task11!$D$4=0,0,Task11!$G$3)</f>
        <v/>
      </c>
      <c r="S151" s="470">
        <f>Task11!$I$123</f>
        <v/>
      </c>
      <c r="T151" s="470">
        <f>IF(Task11!$D$4=0,0,Task11!$G$3-Task11!$D$3+1)</f>
        <v/>
      </c>
    </row>
    <row r="152" ht="12.75" customHeight="1" s="74">
      <c r="Q152" s="470">
        <f>IF(Task12!$D$4=0,0,Task12!$D$3)</f>
        <v/>
      </c>
      <c r="R152" s="470">
        <f>IF(Task12!$D$4=0,0,Task12!$G$3)</f>
        <v/>
      </c>
      <c r="S152" s="470">
        <f>Task12!$I$123</f>
        <v/>
      </c>
      <c r="T152" s="470">
        <f>IF(Task12!$D$4=0,0,Task12!$G$3-Task12!$D$3+1)</f>
        <v/>
      </c>
    </row>
    <row r="153" ht="12.75" customHeight="1" s="74">
      <c r="Q153" s="470">
        <f>IF(Task13!$D$4=0,0,Task13!$D$3)</f>
        <v/>
      </c>
      <c r="R153" s="470">
        <f>IF(Task13!$D$4=0,0,Task13!$G$3)</f>
        <v/>
      </c>
      <c r="S153" s="470">
        <f>Task13!$I$123</f>
        <v/>
      </c>
      <c r="T153" s="470">
        <f>IF(Task13!$D$4=0,0,Task13!$G$3-Task13!$D$3+1)</f>
        <v/>
      </c>
    </row>
    <row r="154" ht="12.75" customHeight="1" s="74">
      <c r="Q154" s="470">
        <f>IF(Task14!$D$4=0,0,Task14!$D$3)</f>
        <v/>
      </c>
      <c r="R154" s="470">
        <f>IF(Task14!$D$4=0,0,Task14!$G$3)</f>
        <v/>
      </c>
      <c r="S154" s="470">
        <f>Task14!$I$123</f>
        <v/>
      </c>
      <c r="T154" s="470">
        <f>IF(Task14!$D$4=0,0,Task14!$G$3-Task14!$D$3+1)</f>
        <v/>
      </c>
    </row>
    <row r="155" ht="12.75" customHeight="1" s="74">
      <c r="Q155" s="470">
        <f>IF(Task15!$D$4=0,0,Task15!$D$3)</f>
        <v/>
      </c>
      <c r="R155" s="470">
        <f>IF(Task15!$D$4=0,0,Task15!$G$3)</f>
        <v/>
      </c>
      <c r="S155" s="470">
        <f>Task15!$I$123</f>
        <v/>
      </c>
      <c r="T155" s="470">
        <f>IF(Task15!$D$4=0,0,Task15!$G$3-Task15!$D$3+1)</f>
        <v/>
      </c>
    </row>
    <row r="156" ht="12.75" customHeight="1" s="74">
      <c r="Q156" s="470">
        <f>IF(Task16!$D$4=0,0,Task16!$D$3)</f>
        <v/>
      </c>
      <c r="R156" s="470">
        <f>IF(Task16!$D$4=0,0,Task16!$G$3)</f>
        <v/>
      </c>
      <c r="S156" s="470">
        <f>Task16!$I$123</f>
        <v/>
      </c>
      <c r="T156" s="470">
        <f>IF(Task16!$D$4=0,0,Task16!$G$3-Task16!$D$3+1)</f>
        <v/>
      </c>
    </row>
    <row r="157" ht="12.75" customHeight="1" s="74">
      <c r="Q157" s="470">
        <f>IF(Task17!$D$4=0,0,Task17!$D$3)</f>
        <v/>
      </c>
      <c r="R157" s="470">
        <f>IF(Task17!$D$4=0,0,Task17!$G$3)</f>
        <v/>
      </c>
      <c r="S157" s="470">
        <f>Task17!$I$123</f>
        <v/>
      </c>
      <c r="T157" s="470">
        <f>IF(Task17!$D$4=0,0,Task17!$G$3-Task17!$D$3+1)</f>
        <v/>
      </c>
    </row>
    <row r="158" ht="12.75" customHeight="1" s="74">
      <c r="Q158" s="470">
        <f>IF(Task18!$D$4=0,0,Task18!$D$3)</f>
        <v/>
      </c>
      <c r="R158" s="470">
        <f>IF(Task18!$D$4=0,0,Task18!$G$3)</f>
        <v/>
      </c>
      <c r="S158" s="470">
        <f>Task18!$I$123</f>
        <v/>
      </c>
      <c r="T158" s="470">
        <f>IF(Task18!$D$4=0,0,Task18!$G$3-Task18!$D$3+1)</f>
        <v/>
      </c>
    </row>
    <row r="159" ht="12.75" customHeight="1" s="74">
      <c r="Q159" s="470">
        <f>IF(Task19!$D$4=0,0,Task19!$D$3)</f>
        <v/>
      </c>
      <c r="R159" s="470">
        <f>IF(Task19!$D$4=0,0,Task19!$G$3)</f>
        <v/>
      </c>
      <c r="S159" s="470">
        <f>Task19!$I$123</f>
        <v/>
      </c>
      <c r="T159" s="470">
        <f>IF(Task19!$D$4=0,0,Task19!$G$3-Task19!$D$3+1)</f>
        <v/>
      </c>
    </row>
    <row r="160" ht="12.75" customHeight="1" s="74">
      <c r="Q160" s="470">
        <f>IF(Task20!$D$4=0,0,Task20!$D$3)</f>
        <v/>
      </c>
      <c r="R160" s="470">
        <f>IF(Task20!$D$4=0,0,Task20!$G$3)</f>
        <v/>
      </c>
      <c r="S160" s="470">
        <f>Task20!$I$123</f>
        <v/>
      </c>
      <c r="T160" s="470">
        <f>IF(Task20!$D$4=0,0,Task20!$G$3-Task20!$D$3+1)</f>
        <v/>
      </c>
    </row>
    <row r="161" ht="12.75" customHeight="1" s="74">
      <c r="Q161" s="470">
        <f>IF(Task21!$D$4=0,0,Task21!$D$3)</f>
        <v/>
      </c>
      <c r="R161" s="470">
        <f>IF(Task21!$D$4=0,0,Task21!$G$3)</f>
        <v/>
      </c>
      <c r="S161" s="470">
        <f>Task21!$I$123</f>
        <v/>
      </c>
      <c r="T161" s="470">
        <f>IF(Task21!$D$4=0,0,Task21!$G$3-Task21!$D$3+1)</f>
        <v/>
      </c>
    </row>
    <row r="162" ht="12.75" customHeight="1" s="74">
      <c r="Q162" s="470">
        <f>IF(Task22!$D$4=0,0,Task22!$D$3)</f>
        <v/>
      </c>
      <c r="R162" s="470">
        <f>IF(Task22!$D$4=0,0,Task22!$G$3)</f>
        <v/>
      </c>
      <c r="S162" s="470">
        <f>Task22!$I$123</f>
        <v/>
      </c>
      <c r="T162" s="470">
        <f>IF(Task22!$D$4=0,0,Task22!$G$3-Task22!$D$3+1)</f>
        <v/>
      </c>
    </row>
    <row r="163" ht="12.75" customHeight="1" s="74">
      <c r="Q163" s="470">
        <f>IF(Task23!$D$4=0,0,Task23!$D$3)</f>
        <v/>
      </c>
      <c r="R163" s="470">
        <f>IF(Task23!$D$4=0,0,Task23!$G$3)</f>
        <v/>
      </c>
      <c r="S163" s="470">
        <f>Task23!$I$123</f>
        <v/>
      </c>
      <c r="T163" s="470">
        <f>IF(Task23!$D$4=0,0,Task23!$G$3-Task23!$D$3+1)</f>
        <v/>
      </c>
    </row>
    <row r="164" ht="12.75" customHeight="1" s="74">
      <c r="Q164" s="470">
        <f>IF(Task24!$D$4=0,0,Task24!$D$3)</f>
        <v/>
      </c>
      <c r="R164" s="470">
        <f>IF(Task24!$D$4=0,0,Task24!$G$3)</f>
        <v/>
      </c>
      <c r="S164" s="470">
        <f>Task24!$I$123</f>
        <v/>
      </c>
      <c r="T164" s="470">
        <f>IF(Task24!$D$4=0,0,Task24!$G$3-Task24!$D$3+1)</f>
        <v/>
      </c>
    </row>
    <row r="165" ht="12.75" customHeight="1" s="74">
      <c r="Q165" s="470">
        <f>IF(Task25!$D$4=0,0,Task25!$D$3)</f>
        <v/>
      </c>
      <c r="R165" s="470">
        <f>IF(Task25!$D$4=0,0,Task25!$G$3)</f>
        <v/>
      </c>
      <c r="S165" s="470">
        <f>Task25!$I$123</f>
        <v/>
      </c>
      <c r="T165" s="470">
        <f>IF(Task25!$D$4=0,0,Task25!$G$3-Task25!$D$3+1)</f>
        <v/>
      </c>
    </row>
    <row r="166"/>
    <row r="167" ht="12.75" customHeight="1" s="74">
      <c r="P167" s="470" t="inlineStr">
        <is>
          <t>Project start (earliest task):</t>
        </is>
      </c>
      <c r="Q167" s="470">
        <f>_xlfn.MINIFS(Q141:Q165,Q141:Q165,"&gt;0")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91">
    <mergeCell ref="B100:C100"/>
    <mergeCell ref="C15:D15"/>
    <mergeCell ref="B8:G8"/>
    <mergeCell ref="B71:F71"/>
    <mergeCell ref="B102:C102"/>
    <mergeCell ref="D102:F102"/>
    <mergeCell ref="B101:C101"/>
    <mergeCell ref="B38:C38"/>
    <mergeCell ref="B116:F116"/>
    <mergeCell ref="C27:D27"/>
    <mergeCell ref="C76:D76"/>
    <mergeCell ref="B40:C40"/>
    <mergeCell ref="C17:D17"/>
    <mergeCell ref="B49:C49"/>
    <mergeCell ref="B118:F118"/>
    <mergeCell ref="C129:C138"/>
    <mergeCell ref="B55:C55"/>
    <mergeCell ref="B51:C51"/>
    <mergeCell ref="C19:D19"/>
    <mergeCell ref="C28:D28"/>
    <mergeCell ref="D96:F96"/>
    <mergeCell ref="B41:C41"/>
    <mergeCell ref="B35:C35"/>
    <mergeCell ref="B106:C106"/>
    <mergeCell ref="C30:D30"/>
    <mergeCell ref="B72:F72"/>
    <mergeCell ref="C14:D14"/>
    <mergeCell ref="B70:F70"/>
    <mergeCell ref="B120:F120"/>
    <mergeCell ref="D3:F3"/>
    <mergeCell ref="G4:I4"/>
    <mergeCell ref="B53:C53"/>
    <mergeCell ref="D5:F5"/>
    <mergeCell ref="B37:C37"/>
    <mergeCell ref="D100:F100"/>
    <mergeCell ref="B68:F68"/>
    <mergeCell ref="C124:F124"/>
    <mergeCell ref="C18:D18"/>
    <mergeCell ref="B77:G77"/>
    <mergeCell ref="B97:C97"/>
    <mergeCell ref="B54:C54"/>
    <mergeCell ref="B62:F62"/>
    <mergeCell ref="D97:F97"/>
    <mergeCell ref="B56:C56"/>
    <mergeCell ref="B96:C96"/>
    <mergeCell ref="B105:C105"/>
    <mergeCell ref="B43:C43"/>
    <mergeCell ref="B58:C58"/>
    <mergeCell ref="C20:D20"/>
    <mergeCell ref="B52:C52"/>
    <mergeCell ref="C29:D29"/>
    <mergeCell ref="B98:C98"/>
    <mergeCell ref="B42:C42"/>
    <mergeCell ref="B107:C107"/>
    <mergeCell ref="C22:D22"/>
    <mergeCell ref="C127:D127"/>
    <mergeCell ref="B57:C57"/>
    <mergeCell ref="C12:D12"/>
    <mergeCell ref="B44:C44"/>
    <mergeCell ref="C21:D21"/>
    <mergeCell ref="B99:C99"/>
    <mergeCell ref="B108:C108"/>
    <mergeCell ref="C23:D23"/>
    <mergeCell ref="B65:F65"/>
    <mergeCell ref="D99:F99"/>
    <mergeCell ref="B45:C45"/>
    <mergeCell ref="B114:F114"/>
    <mergeCell ref="B63:F63"/>
    <mergeCell ref="D101:F101"/>
    <mergeCell ref="B109:C109"/>
    <mergeCell ref="C24:D24"/>
    <mergeCell ref="B66:F66"/>
    <mergeCell ref="B115:F115"/>
    <mergeCell ref="C26:D26"/>
    <mergeCell ref="B39:C39"/>
    <mergeCell ref="B48:C48"/>
    <mergeCell ref="C10:D10"/>
    <mergeCell ref="C16:D16"/>
    <mergeCell ref="B117:F117"/>
    <mergeCell ref="C25:D25"/>
    <mergeCell ref="B111:C111"/>
    <mergeCell ref="B67:F67"/>
    <mergeCell ref="B119:F119"/>
    <mergeCell ref="D98:F98"/>
    <mergeCell ref="B69:F69"/>
    <mergeCell ref="C11:D11"/>
    <mergeCell ref="B64:F64"/>
    <mergeCell ref="B36:C36"/>
    <mergeCell ref="B50:C50"/>
    <mergeCell ref="C13:D13"/>
    <mergeCell ref="B110:C110"/>
  </mergeCells>
  <conditionalFormatting sqref="F11:F30">
    <cfRule type="expression" priority="3" dxfId="2">
      <formula>OR(AND($E11="US",$F11&gt;175000),AND($E11="IL",$F11&gt;125000))</formula>
    </cfRule>
  </conditionalFormatting>
  <conditionalFormatting sqref="G11:G30">
    <cfRule type="cellIs" priority="2" operator="greaterThan" dxfId="1">
      <formula>1</formula>
    </cfRule>
  </conditionalFormatting>
  <conditionalFormatting sqref="K10">
    <cfRule type="expression" priority="4" dxfId="0">
      <formula>ISNUMBER(SEARCH("CHECK",K10))</formula>
    </cfRule>
  </conditionalFormatting>
  <dataValidations count="6">
    <dataValidation sqref="E11:E30" showDropDown="0" showInputMessage="1" showErrorMessage="1" allowBlank="1" prompt="Choose location" type="list">
      <formula1>$L$2:$L$3</formula1>
      <formula2>0</formula2>
    </dataValidation>
    <dataValidation sqref="D4" showDropDown="0" showInputMessage="0" showErrorMessage="1" allowBlank="0" errorTitle="Required field" error="Please select IL or US." type="list">
      <formula1>$L$2:$L$3</formula1>
      <formula2>0</formula2>
    </dataValidation>
    <dataValidation sqref="K3:K4" showDropDown="0" showInputMessage="0" showErrorMessage="1" allowBlank="0" errorTitle="Invalid rate" error="Enter the rate as a decimal (e.g. 0.05 = 5%, 0.55 = 55%)." type="decimal">
      <formula1>0</formula1>
      <formula2>2</formula2>
    </dataValidation>
    <dataValidation sqref="K5:K6" showDropDown="0" showInputMessage="0" showErrorMessage="0" allowBlank="1" type="decimal" operator="greaterThanOrEqual">
      <formula1>0</formula1>
      <formula2>0</formula2>
    </dataValidation>
    <dataValidation sqref="F11:F30" showDropDown="0" showInputMessage="0" showErrorMessage="1" allowBlank="1" errorTitle="Salary cap exceeded" error="Salary is capped at $175,000 (US) / $125,000 (IL) for the employee location." type="custom">
      <formula1>IF($E11="US",$F11&lt;=175000,IF($E11="IL",$F11&lt;=125000,1))</formula1>
      <formula2>0</formula2>
    </dataValidation>
    <dataValidation sqref="I11:I30" showDropDown="0" showInputMessage="0" showErrorMessage="0" allowBlank="1" type="list">
      <formula1>"Yes,No"</formula1>
      <formula2>0</formula2>
    </dataValidation>
  </dataValidations>
  <printOptions horizontalCentered="1"/>
  <pageMargins left="0.551388888888889" right="0.511805555555556" top="0.157638888888889" bottom="0" header="0.511811023622047" footer="0.511811023622047"/>
  <pageSetup orientation="portrait" scale="70" horizontalDpi="300" verticalDpi="300"/>
  <rowBreaks count="1" manualBreakCount="1">
    <brk id="73" min="0" max="16383" man="1"/>
  </rowBreaks>
  <legacyDrawing xmlns:r="http://schemas.openxmlformats.org/officeDocument/2006/relationships" r:id="anysvml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4.1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4.2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4.3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4.4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N138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  (roll-up of sub-tasks)</t>
        </is>
      </c>
      <c r="G1" s="16" t="n"/>
    </row>
    <row r="2" ht="12.75" customHeight="1" s="74">
      <c r="C2" s="20" t="inlineStr">
        <is>
          <t>Task #:</t>
        </is>
      </c>
      <c r="D2" s="259" t="n">
        <v>5</v>
      </c>
      <c r="E2" s="550" t="inlineStr">
        <is>
          <t>Task name:</t>
        </is>
      </c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260">
        <f>IF((Task5.1!D3&gt;0)+(Task5.2!D3&gt;0)+(Task5.3!D3&gt;0)+(Task5.4!D3&gt;0)=0,0,MIN(IF(Task5.1!D3=0,1000000,Task5.1!D3),IF(Task5.2!D3=0,1000000,Task5.2!D3),IF(Task5.3!D3=0,1000000,Task5.3!D3),IF(Task5.4!D3=0,1000000,Task5.4!D3)))</f>
        <v/>
      </c>
      <c r="E3" s="261" t="inlineStr">
        <is>
          <t>(MM/YY)</t>
        </is>
      </c>
      <c r="F3" s="20" t="inlineStr">
        <is>
          <t>To date:</t>
        </is>
      </c>
      <c r="G3" s="260">
        <f>MAX(Task5.1!G3,Task5.2!G3,Task5.3!G3,Task5.4!G3)</f>
        <v/>
      </c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276" t="n"/>
      <c r="G9" s="277">
        <f>+$D$4</f>
        <v/>
      </c>
      <c r="H9" s="278">
        <f>Task5.1!H9+Task5.2!H9+Task5.3!H9+Task5.4!H9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76" t="n"/>
      <c r="G10" s="283">
        <f>+$D$4</f>
        <v/>
      </c>
      <c r="H10" s="278">
        <f>Task5.1!H10+Task5.2!H10+Task5.3!H10+Task5.4!H10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76" t="n"/>
      <c r="G11" s="283">
        <f>+$D$4</f>
        <v/>
      </c>
      <c r="H11" s="278">
        <f>Task5.1!H11+Task5.2!H11+Task5.3!H11+Task5.4!H11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76" t="n"/>
      <c r="G12" s="283">
        <f>+$D$4</f>
        <v/>
      </c>
      <c r="H12" s="278">
        <f>Task5.1!H12+Task5.2!H12+Task5.3!H12+Task5.4!H12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76" t="n"/>
      <c r="G13" s="283">
        <f>+$D$4</f>
        <v/>
      </c>
      <c r="H13" s="278">
        <f>Task5.1!H13+Task5.2!H13+Task5.3!H13+Task5.4!H13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76" t="n"/>
      <c r="G14" s="283">
        <f>+$D$4</f>
        <v/>
      </c>
      <c r="H14" s="278">
        <f>Task5.1!H14+Task5.2!H14+Task5.3!H14+Task5.4!H14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76" t="n"/>
      <c r="G15" s="283">
        <f>+$D$4</f>
        <v/>
      </c>
      <c r="H15" s="278">
        <f>Task5.1!H15+Task5.2!H15+Task5.3!H15+Task5.4!H15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76" t="n"/>
      <c r="G16" s="283">
        <f>+$D$4</f>
        <v/>
      </c>
      <c r="H16" s="278">
        <f>Task5.1!H16+Task5.2!H16+Task5.3!H16+Task5.4!H16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76" t="n"/>
      <c r="G17" s="283">
        <f>+$D$4</f>
        <v/>
      </c>
      <c r="H17" s="278">
        <f>Task5.1!H17+Task5.2!H17+Task5.3!H17+Task5.4!H17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76" t="n"/>
      <c r="G18" s="283">
        <f>+$D$4</f>
        <v/>
      </c>
      <c r="H18" s="278">
        <f>Task5.1!H18+Task5.2!H18+Task5.3!H18+Task5.4!H18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76" t="n"/>
      <c r="G19" s="283">
        <f>+$D$4</f>
        <v/>
      </c>
      <c r="H19" s="278">
        <f>Task5.1!H19+Task5.2!H19+Task5.3!H19+Task5.4!H19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76" t="n"/>
      <c r="G20" s="283">
        <f>+$D$4</f>
        <v/>
      </c>
      <c r="H20" s="278">
        <f>Task5.1!H20+Task5.2!H20+Task5.3!H20+Task5.4!H20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76" t="n"/>
      <c r="G21" s="283">
        <f>+$D$4</f>
        <v/>
      </c>
      <c r="H21" s="278">
        <f>Task5.1!H21+Task5.2!H21+Task5.3!H21+Task5.4!H21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76" t="n"/>
      <c r="G22" s="283">
        <f>+$D$4</f>
        <v/>
      </c>
      <c r="H22" s="278">
        <f>Task5.1!H22+Task5.2!H22+Task5.3!H22+Task5.4!H22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76" t="n"/>
      <c r="G23" s="283">
        <f>+$D$4</f>
        <v/>
      </c>
      <c r="H23" s="278">
        <f>Task5.1!H23+Task5.2!H23+Task5.3!H23+Task5.4!H23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76" t="n"/>
      <c r="G24" s="283">
        <f>+$D$4</f>
        <v/>
      </c>
      <c r="H24" s="278">
        <f>Task5.1!H24+Task5.2!H24+Task5.3!H24+Task5.4!H24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76" t="n"/>
      <c r="G25" s="283">
        <f>+$D$4</f>
        <v/>
      </c>
      <c r="H25" s="278">
        <f>Task5.1!H25+Task5.2!H25+Task5.3!H25+Task5.4!H25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76" t="n"/>
      <c r="G26" s="283">
        <f>+$D$4</f>
        <v/>
      </c>
      <c r="H26" s="278">
        <f>Task5.1!H26+Task5.2!H26+Task5.3!H26+Task5.4!H26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76" t="n"/>
      <c r="G27" s="283">
        <f>+$D$4</f>
        <v/>
      </c>
      <c r="H27" s="278">
        <f>Task5.1!H27+Task5.2!H27+Task5.3!H27+Task5.4!H27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288" t="n"/>
      <c r="G28" s="289">
        <f>+$D$4</f>
        <v/>
      </c>
      <c r="H28" s="278">
        <f>Task5.1!H28+Task5.2!H28+Task5.3!H28+Task5.4!H28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297" t="n"/>
      <c r="G34" s="298" t="n">
        <v>0.333333</v>
      </c>
      <c r="H34" s="299">
        <f>Task5.1!H34+Task5.2!H34+Task5.3!H34+Task5.4!H34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302" t="n"/>
      <c r="G35" s="77" t="n">
        <v>0.333333</v>
      </c>
      <c r="H35" s="299">
        <f>Task5.1!H35+Task5.2!H35+Task5.3!H35+Task5.4!H35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302" t="n"/>
      <c r="G36" s="77" t="n">
        <v>0.333333</v>
      </c>
      <c r="H36" s="299">
        <f>Task5.1!H36+Task5.2!H36+Task5.3!H36+Task5.4!H36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302" t="n"/>
      <c r="G37" s="77" t="n">
        <v>0.333333</v>
      </c>
      <c r="H37" s="299">
        <f>Task5.1!H37+Task5.2!H37+Task5.3!H37+Task5.4!H37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302" t="n"/>
      <c r="G38" s="77" t="n">
        <v>0.333333</v>
      </c>
      <c r="H38" s="299">
        <f>Task5.1!H38+Task5.2!H38+Task5.3!H38+Task5.4!H38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302" t="n"/>
      <c r="G39" s="77" t="n">
        <v>0.333333</v>
      </c>
      <c r="H39" s="299">
        <f>Task5.1!H39+Task5.2!H39+Task5.3!H39+Task5.4!H39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302" t="n"/>
      <c r="G40" s="77" t="n">
        <v>0.333333</v>
      </c>
      <c r="H40" s="299">
        <f>Task5.1!H40+Task5.2!H40+Task5.3!H40+Task5.4!H40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302" t="n"/>
      <c r="G41" s="77" t="n">
        <v>0.333333</v>
      </c>
      <c r="H41" s="299">
        <f>Task5.1!H41+Task5.2!H41+Task5.3!H41+Task5.4!H41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302" t="n"/>
      <c r="G42" s="77" t="n">
        <v>0.333333</v>
      </c>
      <c r="H42" s="299">
        <f>Task5.1!H42+Task5.2!H42+Task5.3!H42+Task5.4!H42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305" t="n"/>
      <c r="G43" s="306" t="n">
        <v>0.333333</v>
      </c>
      <c r="H43" s="299">
        <f>Task5.1!H43+Task5.2!H43+Task5.3!H43+Task5.4!H43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297" t="n"/>
      <c r="G47" s="311" t="n"/>
      <c r="H47" s="278">
        <f>Task5.1!H47+Task5.2!H47+Task5.3!H47+Task5.4!H47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302" t="n"/>
      <c r="G48" s="311" t="n"/>
      <c r="H48" s="299">
        <f>Task5.1!H48+Task5.2!H48+Task5.3!H48+Task5.4!H48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302" t="n"/>
      <c r="G49" s="311" t="n"/>
      <c r="H49" s="299">
        <f>Task5.1!H49+Task5.2!H49+Task5.3!H49+Task5.4!H49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302" t="n"/>
      <c r="G50" s="311" t="n"/>
      <c r="H50" s="299">
        <f>Task5.1!H50+Task5.2!H50+Task5.3!H50+Task5.4!H50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302" t="n"/>
      <c r="G51" s="311" t="n"/>
      <c r="H51" s="299">
        <f>Task5.1!H51+Task5.2!H51+Task5.3!H51+Task5.4!H51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302" t="n"/>
      <c r="G52" s="311" t="n"/>
      <c r="H52" s="299">
        <f>Task5.1!H52+Task5.2!H52+Task5.3!H52+Task5.4!H52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302" t="n"/>
      <c r="G53" s="311" t="n"/>
      <c r="H53" s="299">
        <f>Task5.1!H53+Task5.2!H53+Task5.3!H53+Task5.4!H53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302" t="n"/>
      <c r="G54" s="311" t="n"/>
      <c r="H54" s="299">
        <f>Task5.1!H54+Task5.2!H54+Task5.3!H54+Task5.4!H54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302" t="n"/>
      <c r="G55" s="311" t="n"/>
      <c r="H55" s="299">
        <f>Task5.1!H55+Task5.2!H55+Task5.3!H55+Task5.4!H55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305" t="n"/>
      <c r="G56" s="312" t="n"/>
      <c r="H56" s="313">
        <f>Task5.1!H56+Task5.2!H56+Task5.3!H56+Task5.4!H56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320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278">
        <f>Task5.1!H61+Task5.2!H61+Task5.3!H61+Task5.4!H61</f>
        <v/>
      </c>
      <c r="I61" s="26" t="n"/>
    </row>
    <row r="62" ht="12.75" customHeight="1" s="74">
      <c r="A62" s="321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299">
        <f>Task5.1!H62+Task5.2!H62+Task5.3!H62+Task5.4!H62</f>
        <v/>
      </c>
      <c r="I62" s="26" t="n"/>
    </row>
    <row r="63" ht="12.75" customHeight="1" s="74">
      <c r="A63" s="321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299">
        <f>Task5.1!H63+Task5.2!H63+Task5.3!H63+Task5.4!H63</f>
        <v/>
      </c>
      <c r="I63" s="26" t="n"/>
    </row>
    <row r="64" ht="12.75" customHeight="1" s="74">
      <c r="A64" s="321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299">
        <f>Task5.1!H64+Task5.2!H64+Task5.3!H64+Task5.4!H64</f>
        <v/>
      </c>
      <c r="I64" s="26" t="n"/>
    </row>
    <row r="65" ht="12.75" customHeight="1" s="74">
      <c r="A65" s="321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299">
        <f>Task5.1!H65+Task5.2!H65+Task5.3!H65+Task5.4!H65</f>
        <v/>
      </c>
      <c r="I65" s="26" t="n"/>
    </row>
    <row r="66" ht="12.75" customHeight="1" s="74">
      <c r="A66" s="321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299">
        <f>Task5.1!H66+Task5.2!H66+Task5.3!H66+Task5.4!H66</f>
        <v/>
      </c>
      <c r="I66" s="26" t="n"/>
    </row>
    <row r="67" ht="12.75" customHeight="1" s="74">
      <c r="A67" s="321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299">
        <f>Task5.1!H67+Task5.2!H67+Task5.3!H67+Task5.4!H67</f>
        <v/>
      </c>
      <c r="I67" s="26" t="n"/>
    </row>
    <row r="68" ht="12.75" customHeight="1" s="74">
      <c r="A68" s="321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299">
        <f>Task5.1!H68+Task5.2!H68+Task5.3!H68+Task5.4!H68</f>
        <v/>
      </c>
      <c r="I68" s="26" t="n"/>
    </row>
    <row r="69" ht="12.75" customHeight="1" s="74">
      <c r="A69" s="321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299">
        <f>Task5.1!H69+Task5.2!H69+Task5.3!H69+Task5.4!H69</f>
        <v/>
      </c>
      <c r="I69" s="26" t="n"/>
    </row>
    <row r="70" ht="13.5" customHeight="1" s="74">
      <c r="A70" s="322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323">
        <f>Task5.1!H70+Task5.2!H70+Task5.3!H70+Task5.4!H70</f>
        <v/>
      </c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330" t="n"/>
      <c r="E73" s="331" t="n"/>
      <c r="F73" s="331" t="n"/>
      <c r="G73" s="332" t="n"/>
      <c r="H73" s="333" t="n"/>
      <c r="I73" s="333" t="n"/>
    </row>
    <row r="74" ht="12.75" customFormat="1" customHeight="1" s="27">
      <c r="A74" s="470" t="n"/>
      <c r="B74" s="470" t="n"/>
      <c r="C74" s="20" t="n"/>
      <c r="D74" s="334" t="n"/>
      <c r="E74" s="335" t="n"/>
      <c r="F74" s="335" t="n"/>
      <c r="G74" s="336" t="n"/>
      <c r="H74" s="337" t="n"/>
      <c r="I74" s="337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344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348">
        <f>Task5.1!E79+Task5.2!E79+Task5.3!E79+Task5.4!E79</f>
        <v/>
      </c>
      <c r="F79" s="349">
        <f>+'Total Budget'!F81</f>
        <v/>
      </c>
      <c r="G79" s="350">
        <f>+'Total Budget'!G81</f>
        <v/>
      </c>
      <c r="H79" s="351">
        <f>Task5.1!H79+Task5.2!H79+Task5.3!H79+Task5.4!H79</f>
        <v/>
      </c>
      <c r="I79" s="26" t="n"/>
    </row>
    <row r="80" ht="12.75" customHeight="1" s="74">
      <c r="A80" s="35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356">
        <f>Task5.1!E80+Task5.2!E80+Task5.3!E80+Task5.4!E80</f>
        <v/>
      </c>
      <c r="F80" s="357">
        <f>+'Total Budget'!F82</f>
        <v/>
      </c>
      <c r="G80" s="358">
        <f>+'Total Budget'!G82</f>
        <v/>
      </c>
      <c r="H80" s="359">
        <f>Task5.1!H80+Task5.2!H80+Task5.3!H80+Task5.4!H80</f>
        <v/>
      </c>
      <c r="I80" s="26" t="n"/>
    </row>
    <row r="81" ht="12.75" customHeight="1" s="74">
      <c r="A81" s="35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356">
        <f>Task5.1!E81+Task5.2!E81+Task5.3!E81+Task5.4!E81</f>
        <v/>
      </c>
      <c r="F81" s="357">
        <f>+'Total Budget'!F83</f>
        <v/>
      </c>
      <c r="G81" s="358">
        <f>+'Total Budget'!G83</f>
        <v/>
      </c>
      <c r="H81" s="359">
        <f>Task5.1!H81+Task5.2!H81+Task5.3!H81+Task5.4!H81</f>
        <v/>
      </c>
      <c r="I81" s="26" t="n"/>
    </row>
    <row r="82" ht="12.75" customHeight="1" s="74">
      <c r="A82" s="35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356">
        <f>Task5.1!E82+Task5.2!E82+Task5.3!E82+Task5.4!E82</f>
        <v/>
      </c>
      <c r="F82" s="357">
        <f>+'Total Budget'!F84</f>
        <v/>
      </c>
      <c r="G82" s="358">
        <f>+'Total Budget'!G84</f>
        <v/>
      </c>
      <c r="H82" s="359">
        <f>Task5.1!H82+Task5.2!H82+Task5.3!H82+Task5.4!H82</f>
        <v/>
      </c>
      <c r="I82" s="26" t="n"/>
    </row>
    <row r="83" ht="12.75" customHeight="1" s="74">
      <c r="A83" s="35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356">
        <f>Task5.1!E83+Task5.2!E83+Task5.3!E83+Task5.4!E83</f>
        <v/>
      </c>
      <c r="F83" s="357">
        <f>+'Total Budget'!F85</f>
        <v/>
      </c>
      <c r="G83" s="358">
        <f>+'Total Budget'!G85</f>
        <v/>
      </c>
      <c r="H83" s="359">
        <f>Task5.1!H83+Task5.2!H83+Task5.3!H83+Task5.4!H83</f>
        <v/>
      </c>
      <c r="I83" s="26" t="n"/>
    </row>
    <row r="84" ht="13.5" customHeight="1" s="74">
      <c r="A84" s="360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364">
        <f>Task5.1!E84+Task5.2!E84+Task5.3!E84+Task5.4!E84</f>
        <v/>
      </c>
      <c r="F84" s="365">
        <f>+'Total Budget'!F86</f>
        <v/>
      </c>
      <c r="G84" s="366">
        <f>+'Total Budget'!G86</f>
        <v/>
      </c>
      <c r="H84" s="367">
        <f>Task5.1!H84+Task5.2!H84+Task5.3!H84+Task5.4!H84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344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369">
        <f>Task5.1!E88+Task5.2!E88+Task5.3!E88+Task5.4!E88</f>
        <v/>
      </c>
      <c r="F88" s="349">
        <f>+'Total Budget'!F90</f>
        <v/>
      </c>
      <c r="G88" s="350">
        <f>+'Total Budget'!G90</f>
        <v/>
      </c>
      <c r="H88" s="351">
        <f>Task5.1!H88+Task5.2!H88+Task5.3!H88+Task5.4!H88</f>
        <v/>
      </c>
      <c r="I88" s="56" t="n"/>
    </row>
    <row r="89" ht="12.75" customHeight="1" s="74">
      <c r="A89" s="35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370">
        <f>Task5.1!E89+Task5.2!E89+Task5.3!E89+Task5.4!E89</f>
        <v/>
      </c>
      <c r="F89" s="357">
        <f>+'Total Budget'!F91</f>
        <v/>
      </c>
      <c r="G89" s="358">
        <f>+'Total Budget'!G91</f>
        <v/>
      </c>
      <c r="H89" s="359">
        <f>Task5.1!H89+Task5.2!H89+Task5.3!H89+Task5.4!H89</f>
        <v/>
      </c>
      <c r="I89" s="56" t="n"/>
    </row>
    <row r="90" ht="13.5" customHeight="1" s="74">
      <c r="A90" s="360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371">
        <f>Task5.1!E90+Task5.2!E90+Task5.3!E90+Task5.4!E90</f>
        <v/>
      </c>
      <c r="F90" s="365">
        <f>+'Total Budget'!F92</f>
        <v/>
      </c>
      <c r="G90" s="366">
        <f>+'Total Budget'!G92</f>
        <v/>
      </c>
      <c r="H90" s="367">
        <f>Task5.1!H90+Task5.2!H90+Task5.3!H90+Task5.4!H90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60">
        <f>+'Total Budget'!D97</f>
        <v/>
      </c>
      <c r="E95" s="521" t="n"/>
      <c r="F95" s="525" t="n"/>
      <c r="G95" s="560">
        <f>'Total Budget'!G97</f>
        <v/>
      </c>
      <c r="H95" s="379">
        <f>Task5.1!H95+Task5.2!H95+Task5.3!H95+Task5.4!H95</f>
        <v/>
      </c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58">
        <f>+'Total Budget'!D98</f>
        <v/>
      </c>
      <c r="E96" s="517" t="n"/>
      <c r="F96" s="514" t="n"/>
      <c r="G96" s="558">
        <f>'Total Budget'!G98</f>
        <v/>
      </c>
      <c r="H96" s="381">
        <f>Task5.1!H96+Task5.2!H96+Task5.3!H96+Task5.4!H96</f>
        <v/>
      </c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58">
        <f>+'Total Budget'!D99</f>
        <v/>
      </c>
      <c r="E97" s="517" t="n"/>
      <c r="F97" s="514" t="n"/>
      <c r="G97" s="558">
        <f>'Total Budget'!G99</f>
        <v/>
      </c>
      <c r="H97" s="381">
        <f>Task5.1!H97+Task5.2!H97+Task5.3!H97+Task5.4!H97</f>
        <v/>
      </c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58">
        <f>+'Total Budget'!D100</f>
        <v/>
      </c>
      <c r="E98" s="517" t="n"/>
      <c r="F98" s="514" t="n"/>
      <c r="G98" s="558">
        <f>'Total Budget'!G100</f>
        <v/>
      </c>
      <c r="H98" s="381">
        <f>Task5.1!H98+Task5.2!H98+Task5.3!H98+Task5.4!H98</f>
        <v/>
      </c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58">
        <f>+'Total Budget'!D101</f>
        <v/>
      </c>
      <c r="E99" s="517" t="n"/>
      <c r="F99" s="514" t="n"/>
      <c r="G99" s="558">
        <f>'Total Budget'!G101</f>
        <v/>
      </c>
      <c r="H99" s="381">
        <f>Task5.1!H99+Task5.2!H99+Task5.3!H99+Task5.4!H99</f>
        <v/>
      </c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59">
        <f>+'Total Budget'!D102</f>
        <v/>
      </c>
      <c r="E100" s="535" t="n"/>
      <c r="F100" s="512" t="n"/>
      <c r="G100" s="559">
        <f>'Total Budget'!G102</f>
        <v/>
      </c>
      <c r="H100" s="383">
        <f>Task5.1!H100+Task5.2!H100+Task5.3!H100+Task5.4!H100</f>
        <v/>
      </c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 &amp; Country Service Given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384">
        <f>Task5.1!G104+Task5.2!G104+Task5.3!G104+Task5.4!G104</f>
        <v/>
      </c>
      <c r="H104" s="351">
        <f>Task5.1!H104+Task5.2!H104+Task5.3!H104+Task5.4!H104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385">
        <f>Task5.1!G105+Task5.2!G105+Task5.3!G105+Task5.4!G105</f>
        <v/>
      </c>
      <c r="H105" s="359">
        <f>Task5.1!H105+Task5.2!H105+Task5.3!H105+Task5.4!H105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385">
        <f>Task5.1!G106+Task5.2!G106+Task5.3!G106+Task5.4!G106</f>
        <v/>
      </c>
      <c r="H106" s="359">
        <f>Task5.1!H106+Task5.2!H106+Task5.3!H106+Task5.4!H106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385">
        <f>Task5.1!G107+Task5.2!G107+Task5.3!G107+Task5.4!G107</f>
        <v/>
      </c>
      <c r="H107" s="359">
        <f>Task5.1!H107+Task5.2!H107+Task5.3!H107+Task5.4!H107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385">
        <f>Task5.1!G108+Task5.2!G108+Task5.3!G108+Task5.4!G108</f>
        <v/>
      </c>
      <c r="H108" s="359">
        <f>Task5.1!H108+Task5.2!H108+Task5.3!H108+Task5.4!H108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387">
        <f>Task5.1!G109+Task5.2!G109+Task5.3!G109+Task5.4!G109</f>
        <v/>
      </c>
      <c r="H109" s="388">
        <f>Task5.1!H109+Task5.2!H109+Task5.3!H109+Task5.4!H109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379">
        <f>Task5.1!H113+Task5.2!H113+Task5.3!H113+Task5.4!H113</f>
        <v/>
      </c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381">
        <f>Task5.1!H114+Task5.2!H114+Task5.3!H114+Task5.4!H114</f>
        <v/>
      </c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381">
        <f>Task5.1!H115+Task5.2!H115+Task5.3!H115+Task5.4!H115</f>
        <v/>
      </c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381">
        <f>Task5.1!H116+Task5.2!H116+Task5.3!H116+Task5.4!H116</f>
        <v/>
      </c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381">
        <f>Task5.1!H117+Task5.2!H117+Task5.3!H117+Task5.4!H117</f>
        <v/>
      </c>
      <c r="I117" s="26" t="n"/>
    </row>
    <row r="118" ht="13.5" customHeight="1" s="74">
      <c r="A118" s="389" t="inlineStr">
        <is>
          <t>Item 6</t>
        </is>
      </c>
      <c r="B118" s="561">
        <f>+'Total Budget'!B121:G121</f>
        <v/>
      </c>
      <c r="C118" s="554" t="n"/>
      <c r="D118" s="554" t="n"/>
      <c r="E118" s="554" t="n"/>
      <c r="F118" s="554" t="n"/>
      <c r="G118" s="554" t="n"/>
      <c r="H118" s="390">
        <f>Task5.1!H118+Task5.2!H118+Task5.3!H118+Task5.4!H118</f>
        <v/>
      </c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  <row r="132" ht="12.75" customHeight="1" s="74">
      <c r="B132" s="470" t="inlineStr">
        <is>
          <t>Sub-tasks (each has its own full budget; totals roll up to this task):</t>
        </is>
      </c>
    </row>
    <row r="133" ht="12.75" customHeight="1" s="74">
      <c r="A133" s="470" t="inlineStr">
        <is>
          <t>Sub-task</t>
        </is>
      </c>
      <c r="B133" s="470" t="inlineStr">
        <is>
          <t>Name</t>
        </is>
      </c>
      <c r="F133" s="470" t="inlineStr">
        <is>
          <t>From</t>
        </is>
      </c>
      <c r="G133" s="470" t="inlineStr">
        <is>
          <t>To</t>
        </is>
      </c>
      <c r="H133" s="470" t="inlineStr">
        <is>
          <t>Total ($)</t>
        </is>
      </c>
    </row>
    <row r="134" ht="12.75" customHeight="1" s="74">
      <c r="A134" s="470" t="inlineStr">
        <is>
          <t>5.1</t>
        </is>
      </c>
      <c r="B134" s="470">
        <f>Task5.1!G2</f>
        <v/>
      </c>
      <c r="F134" s="406">
        <f>Task5.1!D3</f>
        <v/>
      </c>
      <c r="G134" s="406">
        <f>Task5.1!G3</f>
        <v/>
      </c>
      <c r="H134" s="407">
        <f>Task5.1!I123</f>
        <v/>
      </c>
    </row>
    <row r="135" ht="12.75" customHeight="1" s="74">
      <c r="A135" s="470" t="inlineStr">
        <is>
          <t>5.2</t>
        </is>
      </c>
      <c r="B135" s="470">
        <f>Task5.2!G2</f>
        <v/>
      </c>
      <c r="F135" s="406">
        <f>Task5.2!D3</f>
        <v/>
      </c>
      <c r="G135" s="406">
        <f>Task5.2!G3</f>
        <v/>
      </c>
      <c r="H135" s="407">
        <f>Task5.2!I123</f>
        <v/>
      </c>
    </row>
    <row r="136" ht="12.75" customHeight="1" s="74">
      <c r="A136" s="470" t="inlineStr">
        <is>
          <t>5.3</t>
        </is>
      </c>
      <c r="B136" s="470">
        <f>Task5.3!G2</f>
        <v/>
      </c>
      <c r="F136" s="406">
        <f>Task5.3!D3</f>
        <v/>
      </c>
      <c r="G136" s="406">
        <f>Task5.3!G3</f>
        <v/>
      </c>
      <c r="H136" s="407">
        <f>Task5.3!I123</f>
        <v/>
      </c>
    </row>
    <row r="137" ht="12.75" customHeight="1" s="74">
      <c r="A137" s="470" t="inlineStr">
        <is>
          <t>5.4</t>
        </is>
      </c>
      <c r="B137" s="470">
        <f>Task5.4!G2</f>
        <v/>
      </c>
      <c r="F137" s="406">
        <f>Task5.4!D3</f>
        <v/>
      </c>
      <c r="G137" s="406">
        <f>Task5.4!G3</f>
        <v/>
      </c>
      <c r="H137" s="407">
        <f>Task5.4!I123</f>
        <v/>
      </c>
    </row>
    <row r="138" ht="12.75" customHeight="1" s="74">
      <c r="B138" s="470" t="inlineStr">
        <is>
          <t>Task total:</t>
        </is>
      </c>
      <c r="H138" s="407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5.1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60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58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58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58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58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59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 &amp; Country Service Given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61">
        <f>+'Total Budget'!B121:G121</f>
        <v/>
      </c>
      <c r="C118" s="554" t="n"/>
      <c r="D118" s="554" t="n"/>
      <c r="E118" s="554" t="n"/>
      <c r="F118" s="554" t="n"/>
      <c r="G118" s="554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5.2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60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58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58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58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58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59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 &amp; Country Service Given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61">
        <f>+'Total Budget'!B121:G121</f>
        <v/>
      </c>
      <c r="C118" s="554" t="n"/>
      <c r="D118" s="554" t="n"/>
      <c r="E118" s="554" t="n"/>
      <c r="F118" s="554" t="n"/>
      <c r="G118" s="554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5.3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60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58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58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58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58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59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 &amp; Country Service Given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61">
        <f>+'Total Budget'!B121:G121</f>
        <v/>
      </c>
      <c r="C118" s="554" t="n"/>
      <c r="D118" s="554" t="n"/>
      <c r="E118" s="554" t="n"/>
      <c r="F118" s="554" t="n"/>
      <c r="G118" s="554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5.4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60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58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58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58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58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59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 &amp; Country Service Given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61">
        <f>+'Total Budget'!B121:G121</f>
        <v/>
      </c>
      <c r="C118" s="554" t="n"/>
      <c r="D118" s="554" t="n"/>
      <c r="E118" s="554" t="n"/>
      <c r="F118" s="554" t="n"/>
      <c r="G118" s="554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6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O31"/>
  <sheetViews>
    <sheetView showGridLines="0" zoomScale="75" zoomScaleNormal="75" workbookViewId="0">
      <pane ySplit="4" topLeftCell="A7" activePane="bottomLeft" state="frozen"/>
      <selection pane="bottomLeft" activeCell="S19" sqref="S19"/>
    </sheetView>
  </sheetViews>
  <sheetFormatPr baseColWidth="8" defaultColWidth="8.6328125" defaultRowHeight="13"/>
  <cols>
    <col width="5.36328125" customWidth="1" style="212" min="1" max="1"/>
    <col width="33.6328125" customWidth="1" style="74" min="2" max="2"/>
    <col width="18" customWidth="1" style="74" min="3" max="3"/>
    <col width="10.90625" customWidth="1" style="74" min="4" max="4"/>
    <col width="13" customWidth="1" style="74" min="5" max="5"/>
    <col width="11.90625" customWidth="1" style="74" min="6" max="6"/>
    <col width="13" customWidth="1" style="74" min="7" max="7"/>
    <col width="12.453125" customWidth="1" style="74" min="8" max="8"/>
    <col width="10.08984375" customWidth="1" style="74" min="9" max="9"/>
    <col width="12.54296875" customWidth="1" style="74" min="10" max="10"/>
    <col width="14" customWidth="1" style="74" min="11" max="11"/>
    <col width="11.453125" customWidth="1" style="74" min="12" max="12"/>
    <col width="11.90625" customWidth="1" style="74" min="13" max="13"/>
    <col width="15.6328125" customWidth="1" style="213" min="14" max="14"/>
    <col width="2.6328125" customWidth="1" style="74" min="15" max="15"/>
  </cols>
  <sheetData>
    <row r="1" ht="12.75" customHeight="1" s="74">
      <c r="B1" s="214" t="inlineStr">
        <is>
          <t>Company name:</t>
        </is>
      </c>
      <c r="C1" s="214" t="n"/>
      <c r="D1" s="507">
        <f>+'Total Budget'!D5:F5</f>
        <v/>
      </c>
      <c r="E1" s="508" t="n"/>
      <c r="F1" s="508" t="n"/>
      <c r="G1" s="503" t="n"/>
    </row>
    <row r="2" ht="13.5" customHeight="1" s="74"/>
    <row r="3" ht="13.5" customHeight="1" s="74">
      <c r="A3" s="215" t="n"/>
      <c r="B3" s="216" t="n"/>
      <c r="C3" s="217" t="n"/>
      <c r="D3" s="218" t="n"/>
      <c r="E3" s="504" t="inlineStr">
        <is>
          <t>Cost Components of Tasks ($)</t>
        </is>
      </c>
      <c r="F3" s="505" t="n"/>
      <c r="G3" s="505" t="n"/>
      <c r="H3" s="505" t="n"/>
      <c r="I3" s="505" t="n"/>
      <c r="J3" s="505" t="n"/>
      <c r="K3" s="505" t="n"/>
      <c r="L3" s="505" t="n"/>
      <c r="M3" s="505" t="n"/>
      <c r="N3" s="506" t="n"/>
    </row>
    <row r="4" ht="49.5" customFormat="1" customHeight="1" s="227">
      <c r="A4" s="220" t="inlineStr">
        <is>
          <t>Task #</t>
        </is>
      </c>
      <c r="B4" s="221" t="inlineStr">
        <is>
          <t xml:space="preserve">Task Name </t>
        </is>
      </c>
      <c r="C4" s="222" t="n"/>
      <c r="D4" s="223" t="inlineStr">
        <is>
          <t>Task Duration (months)</t>
        </is>
      </c>
      <c r="E4" s="224" t="inlineStr">
        <is>
          <t xml:space="preserve">Direct Labor </t>
        </is>
      </c>
      <c r="F4" s="528" t="inlineStr">
        <is>
          <t>Labor Overhead (25%)</t>
        </is>
      </c>
      <c r="G4" s="528" t="inlineStr">
        <is>
          <t>Equipment</t>
        </is>
      </c>
      <c r="H4" s="528" t="inlineStr">
        <is>
          <t>Expendable Materials &amp; Supplies</t>
        </is>
      </c>
      <c r="I4" s="528" t="inlineStr">
        <is>
          <t>Travel</t>
        </is>
      </c>
      <c r="J4" s="528" t="inlineStr">
        <is>
          <t>Sub-contracts</t>
        </is>
      </c>
      <c r="K4" s="528" t="inlineStr">
        <is>
          <t>Consultants</t>
        </is>
      </c>
      <c r="L4" s="528" t="inlineStr">
        <is>
          <t>Other Expenses</t>
        </is>
      </c>
      <c r="M4" s="221" t="inlineStr">
        <is>
          <t>Federal F&amp;A (allocated)</t>
        </is>
      </c>
      <c r="N4" s="226" t="inlineStr">
        <is>
          <t>Total Task Cost</t>
        </is>
      </c>
    </row>
    <row r="5" ht="16.5" customHeight="1" s="74">
      <c r="A5" s="228" t="n"/>
      <c r="B5" s="229" t="n"/>
      <c r="C5" s="230" t="n"/>
      <c r="D5" s="231" t="n"/>
      <c r="E5" s="232" t="n"/>
      <c r="F5" s="233" t="n"/>
      <c r="G5" s="233" t="n"/>
      <c r="H5" s="233" t="n"/>
      <c r="I5" s="233" t="n"/>
      <c r="J5" s="233" t="n"/>
      <c r="K5" s="233" t="n"/>
      <c r="L5" s="233" t="n"/>
      <c r="M5" s="234" t="n"/>
      <c r="N5" s="235" t="n"/>
    </row>
    <row r="6" ht="16.5" customHeight="1" s="74">
      <c r="A6" s="236">
        <f>+Task1!A$130</f>
        <v/>
      </c>
      <c r="B6" s="502">
        <f>+Task1!B$130</f>
        <v/>
      </c>
      <c r="C6" s="503" t="n"/>
      <c r="D6" s="237">
        <f>+Task1!D$130</f>
        <v/>
      </c>
      <c r="E6" s="238">
        <f>+Task1!E$130</f>
        <v/>
      </c>
      <c r="F6" s="239">
        <f>+Task1!F$130</f>
        <v/>
      </c>
      <c r="G6" s="239">
        <f>+Task1!G$130</f>
        <v/>
      </c>
      <c r="H6" s="239">
        <f>+Task1!H$130</f>
        <v/>
      </c>
      <c r="I6" s="239">
        <f>+Task1!I$130</f>
        <v/>
      </c>
      <c r="J6" s="239">
        <f>+Task1!J$130</f>
        <v/>
      </c>
      <c r="K6" s="239">
        <f>+Task1!K$130</f>
        <v/>
      </c>
      <c r="L6" s="239">
        <f>+Task1!L$130</f>
        <v/>
      </c>
      <c r="M6" s="240">
        <f>IF('Total Budget'!$I$123=0,0,'Total Budget'!$I$124*(E6+G6+H6+I6+J6+K6+L6)/'Total Budget'!$I$123)</f>
        <v/>
      </c>
      <c r="N6" s="241">
        <f>E6+F6+G6+H6+I6+J6+K6+L6+M6</f>
        <v/>
      </c>
    </row>
    <row r="7" ht="16.5" customHeight="1" s="74">
      <c r="A7" s="242">
        <f>+Task2!A$130</f>
        <v/>
      </c>
      <c r="B7" s="502">
        <f>+Task2!B$130</f>
        <v/>
      </c>
      <c r="C7" s="503" t="n"/>
      <c r="D7" s="237">
        <f>+Task2!D$130</f>
        <v/>
      </c>
      <c r="E7" s="238">
        <f>+Task2!E$130</f>
        <v/>
      </c>
      <c r="F7" s="239">
        <f>+Task2!F$130</f>
        <v/>
      </c>
      <c r="G7" s="239">
        <f>+Task2!G$130</f>
        <v/>
      </c>
      <c r="H7" s="239">
        <f>+Task2!H$130</f>
        <v/>
      </c>
      <c r="I7" s="239">
        <f>+Task2!I$130</f>
        <v/>
      </c>
      <c r="J7" s="239">
        <f>+Task2!J$130</f>
        <v/>
      </c>
      <c r="K7" s="239">
        <f>+Task2!K$130</f>
        <v/>
      </c>
      <c r="L7" s="239">
        <f>+Task2!L$130</f>
        <v/>
      </c>
      <c r="M7" s="240">
        <f>IF('Total Budget'!$I$123=0,0,'Total Budget'!$I$124*(E7+G7+H7+I7+J7+K7+L7)/'Total Budget'!$I$123)</f>
        <v/>
      </c>
      <c r="N7" s="241">
        <f>E7+F7+G7+H7+I7+J7+K7+L7+M7</f>
        <v/>
      </c>
      <c r="O7" s="243" t="n"/>
    </row>
    <row r="8" ht="16.5" customHeight="1" s="74">
      <c r="A8" s="242">
        <f>+Task3!A$130</f>
        <v/>
      </c>
      <c r="B8" s="502">
        <f>+Task3!B$130</f>
        <v/>
      </c>
      <c r="C8" s="503" t="n"/>
      <c r="D8" s="237">
        <f>+Task3!D$130</f>
        <v/>
      </c>
      <c r="E8" s="238">
        <f>+Task3!E$130</f>
        <v/>
      </c>
      <c r="F8" s="239">
        <f>+Task3!F$130</f>
        <v/>
      </c>
      <c r="G8" s="239">
        <f>+Task3!G$130</f>
        <v/>
      </c>
      <c r="H8" s="239">
        <f>+Task3!H$130</f>
        <v/>
      </c>
      <c r="I8" s="239">
        <f>+Task3!I$130</f>
        <v/>
      </c>
      <c r="J8" s="239">
        <f>+Task3!J$130</f>
        <v/>
      </c>
      <c r="K8" s="239">
        <f>+Task3!K$130</f>
        <v/>
      </c>
      <c r="L8" s="239">
        <f>+Task3!L$130</f>
        <v/>
      </c>
      <c r="M8" s="240">
        <f>IF('Total Budget'!$I$123=0,0,'Total Budget'!$I$124*(E8+G8+H8+I8+J8+K8+L8)/'Total Budget'!$I$123)</f>
        <v/>
      </c>
      <c r="N8" s="241">
        <f>E8+F8+G8+H8+I8+J8+K8+L8+M8</f>
        <v/>
      </c>
    </row>
    <row r="9" ht="16.5" customHeight="1" s="74">
      <c r="A9" s="242">
        <f>+Task4!A$130</f>
        <v/>
      </c>
      <c r="B9" s="502">
        <f>+Task4!B$130</f>
        <v/>
      </c>
      <c r="C9" s="503" t="n"/>
      <c r="D9" s="237">
        <f>+Task4!D$130</f>
        <v/>
      </c>
      <c r="E9" s="238">
        <f>+Task4!E$130</f>
        <v/>
      </c>
      <c r="F9" s="239">
        <f>+Task4!F$130</f>
        <v/>
      </c>
      <c r="G9" s="239">
        <f>+Task4!G$130</f>
        <v/>
      </c>
      <c r="H9" s="239">
        <f>+Task4!H$130</f>
        <v/>
      </c>
      <c r="I9" s="239">
        <f>+Task4!I$130</f>
        <v/>
      </c>
      <c r="J9" s="239">
        <f>+Task4!J$130</f>
        <v/>
      </c>
      <c r="K9" s="239">
        <f>+Task4!K$130</f>
        <v/>
      </c>
      <c r="L9" s="239">
        <f>+Task4!L$130</f>
        <v/>
      </c>
      <c r="M9" s="240">
        <f>IF('Total Budget'!$I$123=0,0,'Total Budget'!$I$124*(E9+G9+H9+I9+J9+K9+L9)/'Total Budget'!$I$123)</f>
        <v/>
      </c>
      <c r="N9" s="241">
        <f>E9+F9+G9+H9+I9+J9+K9+L9+M9</f>
        <v/>
      </c>
    </row>
    <row r="10" ht="16.5" customHeight="1" s="74">
      <c r="A10" s="242">
        <f>+Task5!A$130</f>
        <v/>
      </c>
      <c r="B10" s="502">
        <f>+Task5!B$130</f>
        <v/>
      </c>
      <c r="C10" s="503" t="n"/>
      <c r="D10" s="237">
        <f>+Task5!D$130</f>
        <v/>
      </c>
      <c r="E10" s="238">
        <f>+Task5!E$130</f>
        <v/>
      </c>
      <c r="F10" s="239">
        <f>+Task5!F$130</f>
        <v/>
      </c>
      <c r="G10" s="239">
        <f>+Task5!G$130</f>
        <v/>
      </c>
      <c r="H10" s="239">
        <f>+Task5!H$130</f>
        <v/>
      </c>
      <c r="I10" s="239">
        <f>+Task5!I$130</f>
        <v/>
      </c>
      <c r="J10" s="239">
        <f>+Task5!J$130</f>
        <v/>
      </c>
      <c r="K10" s="239">
        <f>+Task5!K$130</f>
        <v/>
      </c>
      <c r="L10" s="239">
        <f>+Task5!L$130</f>
        <v/>
      </c>
      <c r="M10" s="240">
        <f>IF('Total Budget'!$I$123=0,0,'Total Budget'!$I$124*(E10+G10+H10+I10+J10+K10+L10)/'Total Budget'!$I$123)</f>
        <v/>
      </c>
      <c r="N10" s="241">
        <f>E10+F10+G10+H10+I10+J10+K10+L10+M10</f>
        <v/>
      </c>
    </row>
    <row r="11" ht="16.5" customHeight="1" s="74">
      <c r="A11" s="242">
        <f>+Task6!A$130</f>
        <v/>
      </c>
      <c r="B11" s="502">
        <f>+Task6!B$130</f>
        <v/>
      </c>
      <c r="C11" s="503" t="n"/>
      <c r="D11" s="237">
        <f>+Task6!D$130</f>
        <v/>
      </c>
      <c r="E11" s="238">
        <f>+Task6!E$130</f>
        <v/>
      </c>
      <c r="F11" s="239">
        <f>+Task6!F$130</f>
        <v/>
      </c>
      <c r="G11" s="239">
        <f>+Task6!G$130</f>
        <v/>
      </c>
      <c r="H11" s="239">
        <f>+Task6!H$130</f>
        <v/>
      </c>
      <c r="I11" s="239">
        <f>+Task6!I$130</f>
        <v/>
      </c>
      <c r="J11" s="239">
        <f>+Task6!J$130</f>
        <v/>
      </c>
      <c r="K11" s="239">
        <f>+Task6!K$130</f>
        <v/>
      </c>
      <c r="L11" s="239">
        <f>+Task6!L$130</f>
        <v/>
      </c>
      <c r="M11" s="240">
        <f>IF('Total Budget'!$I$123=0,0,'Total Budget'!$I$124*(E11+G11+H11+I11+J11+K11+L11)/'Total Budget'!$I$123)</f>
        <v/>
      </c>
      <c r="N11" s="241">
        <f>E11+F11+G11+H11+I11+J11+K11+L11+M11</f>
        <v/>
      </c>
    </row>
    <row r="12" ht="16.5" customHeight="1" s="74">
      <c r="A12" s="242">
        <f>+Task7!A$130</f>
        <v/>
      </c>
      <c r="B12" s="502">
        <f>+Task7!B$130</f>
        <v/>
      </c>
      <c r="C12" s="503" t="n"/>
      <c r="D12" s="237">
        <f>+Task7!D$130</f>
        <v/>
      </c>
      <c r="E12" s="238">
        <f>+Task7!E$130</f>
        <v/>
      </c>
      <c r="F12" s="239">
        <f>+Task7!F$130</f>
        <v/>
      </c>
      <c r="G12" s="239">
        <f>+Task7!G$130</f>
        <v/>
      </c>
      <c r="H12" s="239">
        <f>+Task7!H$130</f>
        <v/>
      </c>
      <c r="I12" s="239">
        <f>+Task7!I$130</f>
        <v/>
      </c>
      <c r="J12" s="239">
        <f>+Task7!J$130</f>
        <v/>
      </c>
      <c r="K12" s="239">
        <f>+Task7!K$130</f>
        <v/>
      </c>
      <c r="L12" s="239">
        <f>+Task7!L$130</f>
        <v/>
      </c>
      <c r="M12" s="240">
        <f>IF('Total Budget'!$I$123=0,0,'Total Budget'!$I$124*(E12+G12+H12+I12+J12+K12+L12)/'Total Budget'!$I$123)</f>
        <v/>
      </c>
      <c r="N12" s="241">
        <f>E12+F12+G12+H12+I12+J12+K12+L12+M12</f>
        <v/>
      </c>
    </row>
    <row r="13" ht="16.5" customHeight="1" s="74">
      <c r="A13" s="242">
        <f>+Task8!A$130</f>
        <v/>
      </c>
      <c r="B13" s="502">
        <f>+Task8!B$130</f>
        <v/>
      </c>
      <c r="C13" s="503" t="n"/>
      <c r="D13" s="237">
        <f>+Task8!D$130</f>
        <v/>
      </c>
      <c r="E13" s="238">
        <f>+Task8!E$130</f>
        <v/>
      </c>
      <c r="F13" s="239">
        <f>+Task8!F$130</f>
        <v/>
      </c>
      <c r="G13" s="239">
        <f>+Task8!G$130</f>
        <v/>
      </c>
      <c r="H13" s="239">
        <f>+Task8!H$130</f>
        <v/>
      </c>
      <c r="I13" s="239">
        <f>+Task8!I$130</f>
        <v/>
      </c>
      <c r="J13" s="239">
        <f>+Task8!J$130</f>
        <v/>
      </c>
      <c r="K13" s="239">
        <f>+Task8!K$130</f>
        <v/>
      </c>
      <c r="L13" s="239">
        <f>+Task8!L$130</f>
        <v/>
      </c>
      <c r="M13" s="240">
        <f>IF('Total Budget'!$I$123=0,0,'Total Budget'!$I$124*(E13+G13+H13+I13+J13+K13+L13)/'Total Budget'!$I$123)</f>
        <v/>
      </c>
      <c r="N13" s="241">
        <f>E13+F13+G13+H13+I13+J13+K13+L13+M13</f>
        <v/>
      </c>
    </row>
    <row r="14" ht="16.5" customHeight="1" s="74">
      <c r="A14" s="242">
        <f>+Task9!A$130</f>
        <v/>
      </c>
      <c r="B14" s="502">
        <f>+Task9!B$130</f>
        <v/>
      </c>
      <c r="C14" s="503" t="n"/>
      <c r="D14" s="237">
        <f>+Task9!D$130</f>
        <v/>
      </c>
      <c r="E14" s="238">
        <f>+Task9!E$130</f>
        <v/>
      </c>
      <c r="F14" s="239">
        <f>+Task9!F$130</f>
        <v/>
      </c>
      <c r="G14" s="239">
        <f>+Task9!G$130</f>
        <v/>
      </c>
      <c r="H14" s="239">
        <f>+Task9!H$130</f>
        <v/>
      </c>
      <c r="I14" s="239">
        <f>+Task9!I$130</f>
        <v/>
      </c>
      <c r="J14" s="239">
        <f>+Task9!J$130</f>
        <v/>
      </c>
      <c r="K14" s="239">
        <f>+Task9!K$130</f>
        <v/>
      </c>
      <c r="L14" s="239">
        <f>+Task9!L$130</f>
        <v/>
      </c>
      <c r="M14" s="240">
        <f>IF('Total Budget'!$I$123=0,0,'Total Budget'!$I$124*(E14+G14+H14+I14+J14+K14+L14)/'Total Budget'!$I$123)</f>
        <v/>
      </c>
      <c r="N14" s="241">
        <f>E14+F14+G14+H14+I14+J14+K14+L14+M14</f>
        <v/>
      </c>
    </row>
    <row r="15" ht="16.5" customHeight="1" s="74">
      <c r="A15" s="242">
        <f>+Task10!A$130</f>
        <v/>
      </c>
      <c r="B15" s="502">
        <f>+Task10!B$130</f>
        <v/>
      </c>
      <c r="C15" s="503" t="n"/>
      <c r="D15" s="237">
        <f>+Task10!D$130</f>
        <v/>
      </c>
      <c r="E15" s="238">
        <f>+Task10!E$130</f>
        <v/>
      </c>
      <c r="F15" s="239">
        <f>+Task10!F$130</f>
        <v/>
      </c>
      <c r="G15" s="239">
        <f>+Task10!G$130</f>
        <v/>
      </c>
      <c r="H15" s="239">
        <f>+Task10!H$130</f>
        <v/>
      </c>
      <c r="I15" s="239">
        <f>+Task10!I$130</f>
        <v/>
      </c>
      <c r="J15" s="239">
        <f>+Task10!J$130</f>
        <v/>
      </c>
      <c r="K15" s="239">
        <f>+Task10!K$130</f>
        <v/>
      </c>
      <c r="L15" s="239">
        <f>+Task10!L$130</f>
        <v/>
      </c>
      <c r="M15" s="240">
        <f>IF('Total Budget'!$I$123=0,0,'Total Budget'!$I$124*(E15+G15+H15+I15+J15+K15+L15)/'Total Budget'!$I$123)</f>
        <v/>
      </c>
      <c r="N15" s="241">
        <f>E15+F15+G15+H15+I15+J15+K15+L15+M15</f>
        <v/>
      </c>
    </row>
    <row r="16" ht="16.5" customHeight="1" s="74">
      <c r="A16" s="242">
        <f>+Task11!A$130</f>
        <v/>
      </c>
      <c r="B16" s="502">
        <f>+Task11!B$130</f>
        <v/>
      </c>
      <c r="C16" s="503" t="n"/>
      <c r="D16" s="237">
        <f>+Task11!D$130</f>
        <v/>
      </c>
      <c r="E16" s="238">
        <f>+Task11!E$130</f>
        <v/>
      </c>
      <c r="F16" s="239">
        <f>+Task11!F$130</f>
        <v/>
      </c>
      <c r="G16" s="239">
        <f>+Task11!G$130</f>
        <v/>
      </c>
      <c r="H16" s="239">
        <f>+Task11!H$130</f>
        <v/>
      </c>
      <c r="I16" s="239">
        <f>+Task11!I$130</f>
        <v/>
      </c>
      <c r="J16" s="239">
        <f>+Task11!J$130</f>
        <v/>
      </c>
      <c r="K16" s="239">
        <f>+Task11!K$130</f>
        <v/>
      </c>
      <c r="L16" s="239">
        <f>+Task11!L$130</f>
        <v/>
      </c>
      <c r="M16" s="240">
        <f>IF('Total Budget'!$I$123=0,0,'Total Budget'!$I$124*(E16+G16+H16+I16+J16+K16+L16)/'Total Budget'!$I$123)</f>
        <v/>
      </c>
      <c r="N16" s="241">
        <f>E16+F16+G16+H16+I16+J16+K16+L16+M16</f>
        <v/>
      </c>
    </row>
    <row r="17" ht="16.5" customHeight="1" s="74">
      <c r="A17" s="242">
        <f>+Task12!A$130</f>
        <v/>
      </c>
      <c r="B17" s="502">
        <f>+Task12!B$130</f>
        <v/>
      </c>
      <c r="C17" s="503" t="n"/>
      <c r="D17" s="237">
        <f>+Task12!D$130</f>
        <v/>
      </c>
      <c r="E17" s="238">
        <f>+Task12!E$130</f>
        <v/>
      </c>
      <c r="F17" s="239">
        <f>+Task12!F$130</f>
        <v/>
      </c>
      <c r="G17" s="239">
        <f>+Task12!G$130</f>
        <v/>
      </c>
      <c r="H17" s="239">
        <f>+Task12!H$130</f>
        <v/>
      </c>
      <c r="I17" s="239">
        <f>+Task12!I$130</f>
        <v/>
      </c>
      <c r="J17" s="239">
        <f>+Task12!J$130</f>
        <v/>
      </c>
      <c r="K17" s="239">
        <f>+Task12!K$130</f>
        <v/>
      </c>
      <c r="L17" s="239">
        <f>+Task12!L$130</f>
        <v/>
      </c>
      <c r="M17" s="240">
        <f>IF('Total Budget'!$I$123=0,0,'Total Budget'!$I$124*(E17+G17+H17+I17+J17+K17+L17)/'Total Budget'!$I$123)</f>
        <v/>
      </c>
      <c r="N17" s="241">
        <f>E17+F17+G17+H17+I17+J17+K17+L17+M17</f>
        <v/>
      </c>
    </row>
    <row r="18" ht="16.5" customHeight="1" s="74">
      <c r="A18" s="242">
        <f>+Task13!A$130</f>
        <v/>
      </c>
      <c r="B18" s="502">
        <f>+Task13!B$130</f>
        <v/>
      </c>
      <c r="C18" s="503" t="n"/>
      <c r="D18" s="237">
        <f>+Task13!D$130</f>
        <v/>
      </c>
      <c r="E18" s="238">
        <f>+Task13!E$130</f>
        <v/>
      </c>
      <c r="F18" s="239">
        <f>+Task13!F$130</f>
        <v/>
      </c>
      <c r="G18" s="239">
        <f>+Task13!G$130</f>
        <v/>
      </c>
      <c r="H18" s="239">
        <f>+Task13!H$130</f>
        <v/>
      </c>
      <c r="I18" s="239">
        <f>+Task13!I$130</f>
        <v/>
      </c>
      <c r="J18" s="239">
        <f>+Task13!J$130</f>
        <v/>
      </c>
      <c r="K18" s="239">
        <f>+Task13!K$130</f>
        <v/>
      </c>
      <c r="L18" s="239">
        <f>+Task13!L$130</f>
        <v/>
      </c>
      <c r="M18" s="240">
        <f>IF('Total Budget'!$I$123=0,0,'Total Budget'!$I$124*(E18+G18+H18+I18+J18+K18+L18)/'Total Budget'!$I$123)</f>
        <v/>
      </c>
      <c r="N18" s="241">
        <f>E18+F18+G18+H18+I18+J18+K18+L18+M18</f>
        <v/>
      </c>
    </row>
    <row r="19" ht="16.5" customHeight="1" s="74">
      <c r="A19" s="242">
        <f>+Task14!A$130</f>
        <v/>
      </c>
      <c r="B19" s="502">
        <f>+Task14!B$130</f>
        <v/>
      </c>
      <c r="C19" s="503" t="n"/>
      <c r="D19" s="237">
        <f>+Task14!D$130</f>
        <v/>
      </c>
      <c r="E19" s="238">
        <f>+Task14!E$130</f>
        <v/>
      </c>
      <c r="F19" s="239">
        <f>+Task14!F$130</f>
        <v/>
      </c>
      <c r="G19" s="239">
        <f>+Task14!G$130</f>
        <v/>
      </c>
      <c r="H19" s="239">
        <f>+Task14!H$130</f>
        <v/>
      </c>
      <c r="I19" s="239">
        <f>+Task14!I$130</f>
        <v/>
      </c>
      <c r="J19" s="239">
        <f>+Task14!J$130</f>
        <v/>
      </c>
      <c r="K19" s="239">
        <f>+Task14!K$130</f>
        <v/>
      </c>
      <c r="L19" s="239">
        <f>+Task14!L$130</f>
        <v/>
      </c>
      <c r="M19" s="240">
        <f>IF('Total Budget'!$I$123=0,0,'Total Budget'!$I$124*(E19+G19+H19+I19+J19+K19+L19)/'Total Budget'!$I$123)</f>
        <v/>
      </c>
      <c r="N19" s="241">
        <f>E19+F19+G19+H19+I19+J19+K19+L19+M19</f>
        <v/>
      </c>
    </row>
    <row r="20" ht="16.5" customHeight="1" s="74">
      <c r="A20" s="242">
        <f>+Task15!A$130</f>
        <v/>
      </c>
      <c r="B20" s="502">
        <f>+Task15!B$130</f>
        <v/>
      </c>
      <c r="C20" s="503" t="n"/>
      <c r="D20" s="237">
        <f>+Task15!D$130</f>
        <v/>
      </c>
      <c r="E20" s="238">
        <f>+Task15!E$130</f>
        <v/>
      </c>
      <c r="F20" s="239">
        <f>+Task15!F$130</f>
        <v/>
      </c>
      <c r="G20" s="239">
        <f>+Task15!G$130</f>
        <v/>
      </c>
      <c r="H20" s="239">
        <f>+Task15!H$130</f>
        <v/>
      </c>
      <c r="I20" s="239">
        <f>+Task15!I$130</f>
        <v/>
      </c>
      <c r="J20" s="239">
        <f>+Task15!J$130</f>
        <v/>
      </c>
      <c r="K20" s="239">
        <f>+Task15!K$130</f>
        <v/>
      </c>
      <c r="L20" s="239">
        <f>+Task15!L$130</f>
        <v/>
      </c>
      <c r="M20" s="240">
        <f>IF('Total Budget'!$I$123=0,0,'Total Budget'!$I$124*(E20+G20+H20+I20+J20+K20+L20)/'Total Budget'!$I$123)</f>
        <v/>
      </c>
      <c r="N20" s="241">
        <f>E20+F20+G20+H20+I20+J20+K20+L20+M20</f>
        <v/>
      </c>
    </row>
    <row r="21" ht="16.5" customHeight="1" s="74">
      <c r="A21" s="242">
        <f>+Task16!A$130</f>
        <v/>
      </c>
      <c r="B21" s="502">
        <f>+Task16!B$130</f>
        <v/>
      </c>
      <c r="C21" s="503" t="n"/>
      <c r="D21" s="237">
        <f>+Task16!D$130</f>
        <v/>
      </c>
      <c r="E21" s="238">
        <f>+Task16!E$130</f>
        <v/>
      </c>
      <c r="F21" s="239">
        <f>+Task16!F$130</f>
        <v/>
      </c>
      <c r="G21" s="239">
        <f>+Task16!G$130</f>
        <v/>
      </c>
      <c r="H21" s="239">
        <f>+Task16!H$130</f>
        <v/>
      </c>
      <c r="I21" s="239">
        <f>+Task16!I$130</f>
        <v/>
      </c>
      <c r="J21" s="239">
        <f>+Task16!J$130</f>
        <v/>
      </c>
      <c r="K21" s="239">
        <f>+Task16!K$130</f>
        <v/>
      </c>
      <c r="L21" s="239">
        <f>+Task16!L$130</f>
        <v/>
      </c>
      <c r="M21" s="240">
        <f>IF('Total Budget'!$I$123=0,0,'Total Budget'!$I$124*(E21+G21+H21+I21+J21+K21+L21)/'Total Budget'!$I$123)</f>
        <v/>
      </c>
      <c r="N21" s="241">
        <f>E21+F21+G21+H21+I21+J21+K21+L21+M21</f>
        <v/>
      </c>
    </row>
    <row r="22" ht="16.5" customHeight="1" s="74">
      <c r="A22" s="242">
        <f>+Task17!A$130</f>
        <v/>
      </c>
      <c r="B22" s="502">
        <f>+Task17!B$130</f>
        <v/>
      </c>
      <c r="C22" s="503" t="n"/>
      <c r="D22" s="237">
        <f>+Task17!D$130</f>
        <v/>
      </c>
      <c r="E22" s="238">
        <f>+Task17!E$130</f>
        <v/>
      </c>
      <c r="F22" s="239">
        <f>+Task17!F$130</f>
        <v/>
      </c>
      <c r="G22" s="239">
        <f>+Task17!G$130</f>
        <v/>
      </c>
      <c r="H22" s="239">
        <f>+Task17!H$130</f>
        <v/>
      </c>
      <c r="I22" s="239">
        <f>+Task17!I$130</f>
        <v/>
      </c>
      <c r="J22" s="239">
        <f>+Task17!J$130</f>
        <v/>
      </c>
      <c r="K22" s="239">
        <f>+Task17!K$130</f>
        <v/>
      </c>
      <c r="L22" s="239">
        <f>+Task17!L$130</f>
        <v/>
      </c>
      <c r="M22" s="240">
        <f>IF('Total Budget'!$I$123=0,0,'Total Budget'!$I$124*(E22+G22+H22+I22+J22+K22+L22)/'Total Budget'!$I$123)</f>
        <v/>
      </c>
      <c r="N22" s="241">
        <f>E22+F22+G22+H22+I22+J22+K22+L22+M22</f>
        <v/>
      </c>
    </row>
    <row r="23" ht="16.5" customHeight="1" s="74">
      <c r="A23" s="242">
        <f>+Task18!A$130</f>
        <v/>
      </c>
      <c r="B23" s="502">
        <f>+Task18!B$130</f>
        <v/>
      </c>
      <c r="C23" s="503" t="n"/>
      <c r="D23" s="237">
        <f>+Task18!D$130</f>
        <v/>
      </c>
      <c r="E23" s="238">
        <f>+Task18!E$130</f>
        <v/>
      </c>
      <c r="F23" s="239">
        <f>+Task18!F$130</f>
        <v/>
      </c>
      <c r="G23" s="239">
        <f>+Task18!G$130</f>
        <v/>
      </c>
      <c r="H23" s="239">
        <f>+Task18!H$130</f>
        <v/>
      </c>
      <c r="I23" s="239">
        <f>+Task18!I$130</f>
        <v/>
      </c>
      <c r="J23" s="239">
        <f>+Task18!J$130</f>
        <v/>
      </c>
      <c r="K23" s="239">
        <f>+Task18!K$130</f>
        <v/>
      </c>
      <c r="L23" s="239">
        <f>+Task18!L$130</f>
        <v/>
      </c>
      <c r="M23" s="240">
        <f>IF('Total Budget'!$I$123=0,0,'Total Budget'!$I$124*(E23+G23+H23+I23+J23+K23+L23)/'Total Budget'!$I$123)</f>
        <v/>
      </c>
      <c r="N23" s="241">
        <f>E23+F23+G23+H23+I23+J23+K23+L23+M23</f>
        <v/>
      </c>
    </row>
    <row r="24" ht="16.5" customHeight="1" s="74">
      <c r="A24" s="242">
        <f>+Task19!A$130</f>
        <v/>
      </c>
      <c r="B24" s="502">
        <f>+Task19!B$130</f>
        <v/>
      </c>
      <c r="C24" s="503" t="n"/>
      <c r="D24" s="237">
        <f>+Task19!D$130</f>
        <v/>
      </c>
      <c r="E24" s="238">
        <f>+Task19!E$130</f>
        <v/>
      </c>
      <c r="F24" s="239">
        <f>+Task19!F$130</f>
        <v/>
      </c>
      <c r="G24" s="239">
        <f>+Task19!G$130</f>
        <v/>
      </c>
      <c r="H24" s="239">
        <f>+Task19!H$130</f>
        <v/>
      </c>
      <c r="I24" s="239">
        <f>+Task19!I$130</f>
        <v/>
      </c>
      <c r="J24" s="239">
        <f>+Task19!J$130</f>
        <v/>
      </c>
      <c r="K24" s="239">
        <f>+Task19!K$130</f>
        <v/>
      </c>
      <c r="L24" s="239">
        <f>+Task19!L$130</f>
        <v/>
      </c>
      <c r="M24" s="240">
        <f>IF('Total Budget'!$I$123=0,0,'Total Budget'!$I$124*(E24+G24+H24+I24+J24+K24+L24)/'Total Budget'!$I$123)</f>
        <v/>
      </c>
      <c r="N24" s="241">
        <f>E24+F24+G24+H24+I24+J24+K24+L24+M24</f>
        <v/>
      </c>
    </row>
    <row r="25" ht="16.5" customHeight="1" s="74">
      <c r="A25" s="242">
        <f>+Task20!A$130</f>
        <v/>
      </c>
      <c r="B25" s="502">
        <f>+Task20!B$130</f>
        <v/>
      </c>
      <c r="C25" s="503" t="n"/>
      <c r="D25" s="237">
        <f>+Task20!D$130</f>
        <v/>
      </c>
      <c r="E25" s="238">
        <f>+Task20!E$130</f>
        <v/>
      </c>
      <c r="F25" s="239">
        <f>+Task20!F$130</f>
        <v/>
      </c>
      <c r="G25" s="239">
        <f>+Task20!G$130</f>
        <v/>
      </c>
      <c r="H25" s="239">
        <f>+Task20!H$130</f>
        <v/>
      </c>
      <c r="I25" s="239">
        <f>+Task20!I$130</f>
        <v/>
      </c>
      <c r="J25" s="239">
        <f>+Task20!J$130</f>
        <v/>
      </c>
      <c r="K25" s="239">
        <f>+Task20!K$130</f>
        <v/>
      </c>
      <c r="L25" s="239">
        <f>+Task20!L$130</f>
        <v/>
      </c>
      <c r="M25" s="240">
        <f>IF('Total Budget'!$I$123=0,0,'Total Budget'!$I$124*(E25+G25+H25+I25+J25+K25+L25)/'Total Budget'!$I$123)</f>
        <v/>
      </c>
      <c r="N25" s="241">
        <f>E25+F25+G25+H25+I25+J25+K25+L25+M25</f>
        <v/>
      </c>
    </row>
    <row r="26" ht="16.5" customHeight="1" s="74">
      <c r="A26" s="242">
        <f>+Task21!A$130</f>
        <v/>
      </c>
      <c r="B26" s="502">
        <f>+Task21!B$130</f>
        <v/>
      </c>
      <c r="C26" s="503" t="n"/>
      <c r="D26" s="237">
        <f>+Task21!D$130</f>
        <v/>
      </c>
      <c r="E26" s="238">
        <f>+Task21!E$130</f>
        <v/>
      </c>
      <c r="F26" s="239">
        <f>+Task21!F$130</f>
        <v/>
      </c>
      <c r="G26" s="239">
        <f>+Task21!G$130</f>
        <v/>
      </c>
      <c r="H26" s="239">
        <f>+Task21!H$130</f>
        <v/>
      </c>
      <c r="I26" s="239">
        <f>+Task21!I$130</f>
        <v/>
      </c>
      <c r="J26" s="239">
        <f>+Task21!J$130</f>
        <v/>
      </c>
      <c r="K26" s="239">
        <f>+Task21!K$130</f>
        <v/>
      </c>
      <c r="L26" s="239">
        <f>+Task21!L$130</f>
        <v/>
      </c>
      <c r="M26" s="240">
        <f>IF('Total Budget'!$I$123=0,0,'Total Budget'!$I$124*(E26+G26+H26+I26+J26+K26+L26)/'Total Budget'!$I$123)</f>
        <v/>
      </c>
      <c r="N26" s="241">
        <f>E26+F26+G26+H26+I26+J26+K26+L26+M26</f>
        <v/>
      </c>
    </row>
    <row r="27" ht="16.5" customHeight="1" s="74">
      <c r="A27" s="242">
        <f>+Task22!A$130</f>
        <v/>
      </c>
      <c r="B27" s="502">
        <f>+Task22!B$130</f>
        <v/>
      </c>
      <c r="C27" s="503" t="n"/>
      <c r="D27" s="237">
        <f>+Task22!D$130</f>
        <v/>
      </c>
      <c r="E27" s="238">
        <f>+Task22!E$130</f>
        <v/>
      </c>
      <c r="F27" s="239">
        <f>+Task22!F$130</f>
        <v/>
      </c>
      <c r="G27" s="239">
        <f>+Task22!G$130</f>
        <v/>
      </c>
      <c r="H27" s="239">
        <f>+Task22!H$130</f>
        <v/>
      </c>
      <c r="I27" s="239">
        <f>+Task22!I$130</f>
        <v/>
      </c>
      <c r="J27" s="239">
        <f>+Task22!J$130</f>
        <v/>
      </c>
      <c r="K27" s="239">
        <f>+Task22!K$130</f>
        <v/>
      </c>
      <c r="L27" s="239">
        <f>+Task22!L$130</f>
        <v/>
      </c>
      <c r="M27" s="240">
        <f>IF('Total Budget'!$I$123=0,0,'Total Budget'!$I$124*(E27+G27+H27+I27+J27+K27+L27)/'Total Budget'!$I$123)</f>
        <v/>
      </c>
      <c r="N27" s="241">
        <f>E27+F27+G27+H27+I27+J27+K27+L27+M27</f>
        <v/>
      </c>
    </row>
    <row r="28" ht="16.5" customHeight="1" s="74">
      <c r="A28" s="242">
        <f>+Task23!A$130</f>
        <v/>
      </c>
      <c r="B28" s="502">
        <f>+Task23!B$130</f>
        <v/>
      </c>
      <c r="C28" s="503" t="n"/>
      <c r="D28" s="237">
        <f>+Task23!D$130</f>
        <v/>
      </c>
      <c r="E28" s="238">
        <f>+Task23!E$130</f>
        <v/>
      </c>
      <c r="F28" s="239">
        <f>+Task23!F$130</f>
        <v/>
      </c>
      <c r="G28" s="239">
        <f>+Task23!G$130</f>
        <v/>
      </c>
      <c r="H28" s="239">
        <f>+Task23!H$130</f>
        <v/>
      </c>
      <c r="I28" s="239">
        <f>+Task23!I$130</f>
        <v/>
      </c>
      <c r="J28" s="239">
        <f>+Task23!J$130</f>
        <v/>
      </c>
      <c r="K28" s="239">
        <f>+Task23!K$130</f>
        <v/>
      </c>
      <c r="L28" s="239">
        <f>+Task23!L$130</f>
        <v/>
      </c>
      <c r="M28" s="240">
        <f>IF('Total Budget'!$I$123=0,0,'Total Budget'!$I$124*(E28+G28+H28+I28+J28+K28+L28)/'Total Budget'!$I$123)</f>
        <v/>
      </c>
      <c r="N28" s="241">
        <f>E28+F28+G28+H28+I28+J28+K28+L28+M28</f>
        <v/>
      </c>
    </row>
    <row r="29" ht="16.5" customHeight="1" s="74">
      <c r="A29" s="242">
        <f>+Task24!A$130</f>
        <v/>
      </c>
      <c r="B29" s="502">
        <f>+Task24!B$130</f>
        <v/>
      </c>
      <c r="C29" s="503" t="n"/>
      <c r="D29" s="237">
        <f>+Task24!D$130</f>
        <v/>
      </c>
      <c r="E29" s="238">
        <f>+Task24!E$130</f>
        <v/>
      </c>
      <c r="F29" s="239">
        <f>+Task24!F$130</f>
        <v/>
      </c>
      <c r="G29" s="239">
        <f>+Task24!G$130</f>
        <v/>
      </c>
      <c r="H29" s="239">
        <f>+Task24!H$130</f>
        <v/>
      </c>
      <c r="I29" s="239">
        <f>+Task24!I$130</f>
        <v/>
      </c>
      <c r="J29" s="239">
        <f>+Task24!J$130</f>
        <v/>
      </c>
      <c r="K29" s="239">
        <f>+Task24!K$130</f>
        <v/>
      </c>
      <c r="L29" s="239">
        <f>+Task24!L$130</f>
        <v/>
      </c>
      <c r="M29" s="240">
        <f>IF('Total Budget'!$I$123=0,0,'Total Budget'!$I$124*(E29+G29+H29+I29+J29+K29+L29)/'Total Budget'!$I$123)</f>
        <v/>
      </c>
      <c r="N29" s="241">
        <f>E29+F29+G29+H29+I29+J29+K29+L29+M29</f>
        <v/>
      </c>
    </row>
    <row r="30" ht="16.5" customHeight="1" s="74">
      <c r="A30" s="244">
        <f>+Task25!A$130</f>
        <v/>
      </c>
      <c r="B30" s="509">
        <f>+Task25!B$130</f>
        <v/>
      </c>
      <c r="C30" s="510" t="n"/>
      <c r="D30" s="245">
        <f>+Task25!D$130</f>
        <v/>
      </c>
      <c r="E30" s="246">
        <f>+Task25!E$130</f>
        <v/>
      </c>
      <c r="F30" s="247">
        <f>+Task25!F$130</f>
        <v/>
      </c>
      <c r="G30" s="247">
        <f>+Task25!G$130</f>
        <v/>
      </c>
      <c r="H30" s="247">
        <f>+Task25!H$130</f>
        <v/>
      </c>
      <c r="I30" s="247">
        <f>+Task25!I$130</f>
        <v/>
      </c>
      <c r="J30" s="247">
        <f>+Task25!J$130</f>
        <v/>
      </c>
      <c r="K30" s="247">
        <f>+Task25!K$130</f>
        <v/>
      </c>
      <c r="L30" s="247">
        <f>+Task25!L$130</f>
        <v/>
      </c>
      <c r="M30" s="248">
        <f>IF('Total Budget'!$I$123=0,0,'Total Budget'!$I$124*(E30+G30+H30+I30+J30+K30+L30)/'Total Budget'!$I$123)</f>
        <v/>
      </c>
      <c r="N30" s="249">
        <f>E30+F30+G30+H30+I30+J30+K30+L30+M30</f>
        <v/>
      </c>
    </row>
    <row r="31" ht="16.5" customHeight="1" s="74">
      <c r="A31" s="250" t="n"/>
      <c r="B31" s="251" t="inlineStr">
        <is>
          <t>Total for project</t>
        </is>
      </c>
      <c r="C31" s="252" t="n"/>
      <c r="D31" s="253">
        <f>SUM(D6:D30)</f>
        <v/>
      </c>
      <c r="E31" s="254">
        <f>SUM(E6:E30)</f>
        <v/>
      </c>
      <c r="F31" s="255">
        <f>SUM(F6:F30)</f>
        <v/>
      </c>
      <c r="G31" s="255">
        <f>SUM(G6:G30)</f>
        <v/>
      </c>
      <c r="H31" s="255">
        <f>SUM(H6:H30)</f>
        <v/>
      </c>
      <c r="I31" s="255">
        <f>SUM(I6:I30)</f>
        <v/>
      </c>
      <c r="J31" s="255">
        <f>SUM(J6:J30)</f>
        <v/>
      </c>
      <c r="K31" s="255">
        <f>SUM(K6:K30)</f>
        <v/>
      </c>
      <c r="L31" s="255">
        <f>SUM(L6:L30)</f>
        <v/>
      </c>
      <c r="M31" s="256">
        <f>SUM(M6:M30)</f>
        <v/>
      </c>
      <c r="N31" s="257">
        <f>SUM(N6:N30)</f>
        <v/>
      </c>
    </row>
    <row r="32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1" sort="1" password="C2FD"/>
  <mergeCells count="27">
    <mergeCell ref="B16:C16"/>
    <mergeCell ref="B7:C7"/>
    <mergeCell ref="B25:C25"/>
    <mergeCell ref="B22:C22"/>
    <mergeCell ref="B27:C27"/>
    <mergeCell ref="B18:C18"/>
    <mergeCell ref="B12:C12"/>
    <mergeCell ref="B21:C21"/>
    <mergeCell ref="B11:C11"/>
    <mergeCell ref="E3:N3"/>
    <mergeCell ref="B23:C23"/>
    <mergeCell ref="B14:C14"/>
    <mergeCell ref="D1:G1"/>
    <mergeCell ref="B17:C17"/>
    <mergeCell ref="B8:C8"/>
    <mergeCell ref="B13:C13"/>
    <mergeCell ref="B29:C29"/>
    <mergeCell ref="B19:C19"/>
    <mergeCell ref="B10:C10"/>
    <mergeCell ref="B28:C28"/>
    <mergeCell ref="B9:C9"/>
    <mergeCell ref="B6:C6"/>
    <mergeCell ref="B30:C30"/>
    <mergeCell ref="B24:C24"/>
    <mergeCell ref="B15:C15"/>
    <mergeCell ref="B20:C20"/>
    <mergeCell ref="B26:C26"/>
  </mergeCells>
  <pageMargins left="0.509722222222222" right="0.4" top="1" bottom="1" header="0.511811023622047" footer="0.511811023622047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7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64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62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62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62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62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63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8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9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10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11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P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12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  <c r="K111" s="565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9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K111:P111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13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14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 xml:space="preserve">Name of Consultant 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15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16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38"/>
  <sheetViews>
    <sheetView showGridLines="0" zoomScaleNormal="100" workbookViewId="0">
      <selection activeCell="G2" sqref="G2:I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  (roll-up of sub-tasks)</t>
        </is>
      </c>
      <c r="G1" s="16" t="n"/>
    </row>
    <row r="2" ht="12.75" customHeight="1" s="74">
      <c r="C2" s="20" t="inlineStr">
        <is>
          <t>Task #:</t>
        </is>
      </c>
      <c r="D2" s="259" t="n">
        <v>1</v>
      </c>
      <c r="E2" s="550" t="inlineStr">
        <is>
          <t>Task name:</t>
        </is>
      </c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260">
        <f>IF((Task1.1!D3&gt;0)+(Task1.2!D3&gt;0)+(Task1.3!D3&gt;0)+(Task1.4!D3&gt;0)=0,0,MIN(IF(Task1.1!D3=0,1000000,Task1.1!D3),IF(Task1.2!D3=0,1000000,Task1.2!D3),IF(Task1.3!D3=0,1000000,Task1.3!D3),IF(Task1.4!D3=0,1000000,Task1.4!D3)))</f>
        <v/>
      </c>
      <c r="E3" s="261" t="inlineStr">
        <is>
          <t>(MM/YY)</t>
        </is>
      </c>
      <c r="F3" s="20" t="inlineStr">
        <is>
          <t>To date:</t>
        </is>
      </c>
      <c r="G3" s="260">
        <f>MAX(Task1.1!G3,Task1.2!G3,Task1.3!G3,Task1.4!G3)</f>
        <v/>
      </c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276" t="n"/>
      <c r="G9" s="277">
        <f>+$D$4</f>
        <v/>
      </c>
      <c r="H9" s="278">
        <f>Task1.1!H9+Task1.2!H9+Task1.3!H9+Task1.4!H9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76" t="n"/>
      <c r="G10" s="283">
        <f>+$D$4</f>
        <v/>
      </c>
      <c r="H10" s="278">
        <f>Task1.1!H10+Task1.2!H10+Task1.3!H10+Task1.4!H10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76" t="n"/>
      <c r="G11" s="283">
        <f>+$D$4</f>
        <v/>
      </c>
      <c r="H11" s="278">
        <f>Task1.1!H11+Task1.2!H11+Task1.3!H11+Task1.4!H11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76" t="n"/>
      <c r="G12" s="283">
        <f>+$D$4</f>
        <v/>
      </c>
      <c r="H12" s="278">
        <f>Task1.1!H12+Task1.2!H12+Task1.3!H12+Task1.4!H12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76" t="n"/>
      <c r="G13" s="283">
        <f>+$D$4</f>
        <v/>
      </c>
      <c r="H13" s="278">
        <f>Task1.1!H13+Task1.2!H13+Task1.3!H13+Task1.4!H13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76" t="n"/>
      <c r="G14" s="283">
        <f>+$D$4</f>
        <v/>
      </c>
      <c r="H14" s="278">
        <f>Task1.1!H14+Task1.2!H14+Task1.3!H14+Task1.4!H14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76" t="n"/>
      <c r="G15" s="283">
        <f>+$D$4</f>
        <v/>
      </c>
      <c r="H15" s="278">
        <f>Task1.1!H15+Task1.2!H15+Task1.3!H15+Task1.4!H15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76" t="n"/>
      <c r="G16" s="283">
        <f>+$D$4</f>
        <v/>
      </c>
      <c r="H16" s="278">
        <f>Task1.1!H16+Task1.2!H16+Task1.3!H16+Task1.4!H16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76" t="n"/>
      <c r="G17" s="283">
        <f>+$D$4</f>
        <v/>
      </c>
      <c r="H17" s="278">
        <f>Task1.1!H17+Task1.2!H17+Task1.3!H17+Task1.4!H17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76" t="n"/>
      <c r="G18" s="283">
        <f>+$D$4</f>
        <v/>
      </c>
      <c r="H18" s="278">
        <f>Task1.1!H18+Task1.2!H18+Task1.3!H18+Task1.4!H18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76" t="n"/>
      <c r="G19" s="283">
        <f>+$D$4</f>
        <v/>
      </c>
      <c r="H19" s="278">
        <f>Task1.1!H19+Task1.2!H19+Task1.3!H19+Task1.4!H19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76" t="n"/>
      <c r="G20" s="283">
        <f>+$D$4</f>
        <v/>
      </c>
      <c r="H20" s="278">
        <f>Task1.1!H20+Task1.2!H20+Task1.3!H20+Task1.4!H20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76" t="n"/>
      <c r="G21" s="283">
        <f>+$D$4</f>
        <v/>
      </c>
      <c r="H21" s="278">
        <f>Task1.1!H21+Task1.2!H21+Task1.3!H21+Task1.4!H21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76" t="n"/>
      <c r="G22" s="283">
        <f>+$D$4</f>
        <v/>
      </c>
      <c r="H22" s="278">
        <f>Task1.1!H22+Task1.2!H22+Task1.3!H22+Task1.4!H22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76" t="n"/>
      <c r="G23" s="283">
        <f>+$D$4</f>
        <v/>
      </c>
      <c r="H23" s="278">
        <f>Task1.1!H23+Task1.2!H23+Task1.3!H23+Task1.4!H23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76" t="n"/>
      <c r="G24" s="283">
        <f>+$D$4</f>
        <v/>
      </c>
      <c r="H24" s="278">
        <f>Task1.1!H24+Task1.2!H24+Task1.3!H24+Task1.4!H24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76" t="n"/>
      <c r="G25" s="283">
        <f>+$D$4</f>
        <v/>
      </c>
      <c r="H25" s="278">
        <f>Task1.1!H25+Task1.2!H25+Task1.3!H25+Task1.4!H25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76" t="n"/>
      <c r="G26" s="283">
        <f>+$D$4</f>
        <v/>
      </c>
      <c r="H26" s="278">
        <f>Task1.1!H26+Task1.2!H26+Task1.3!H26+Task1.4!H26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76" t="n"/>
      <c r="G27" s="283">
        <f>+$D$4</f>
        <v/>
      </c>
      <c r="H27" s="278">
        <f>Task1.1!H27+Task1.2!H27+Task1.3!H27+Task1.4!H27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288" t="n"/>
      <c r="G28" s="289">
        <f>+$D$4</f>
        <v/>
      </c>
      <c r="H28" s="278">
        <f>Task1.1!H28+Task1.2!H28+Task1.3!H28+Task1.4!H28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297" t="n"/>
      <c r="G34" s="298" t="n">
        <v>0.333333</v>
      </c>
      <c r="H34" s="299">
        <f>Task1.1!H34+Task1.2!H34+Task1.3!H34+Task1.4!H34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302" t="n"/>
      <c r="G35" s="77" t="n">
        <v>0.333333</v>
      </c>
      <c r="H35" s="299">
        <f>Task1.1!H35+Task1.2!H35+Task1.3!H35+Task1.4!H35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302" t="n"/>
      <c r="G36" s="77" t="n">
        <v>0.333333</v>
      </c>
      <c r="H36" s="299">
        <f>Task1.1!H36+Task1.2!H36+Task1.3!H36+Task1.4!H36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302" t="n"/>
      <c r="G37" s="77" t="n">
        <v>0.333333</v>
      </c>
      <c r="H37" s="299">
        <f>Task1.1!H37+Task1.2!H37+Task1.3!H37+Task1.4!H37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302" t="n"/>
      <c r="G38" s="77" t="n">
        <v>0.333333</v>
      </c>
      <c r="H38" s="299">
        <f>Task1.1!H38+Task1.2!H38+Task1.3!H38+Task1.4!H38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302" t="n"/>
      <c r="G39" s="77" t="n">
        <v>0.333333</v>
      </c>
      <c r="H39" s="299">
        <f>Task1.1!H39+Task1.2!H39+Task1.3!H39+Task1.4!H39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302" t="n"/>
      <c r="G40" s="77" t="n">
        <v>0.333333</v>
      </c>
      <c r="H40" s="299">
        <f>Task1.1!H40+Task1.2!H40+Task1.3!H40+Task1.4!H40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302" t="n"/>
      <c r="G41" s="77" t="n">
        <v>0.333333</v>
      </c>
      <c r="H41" s="299">
        <f>Task1.1!H41+Task1.2!H41+Task1.3!H41+Task1.4!H41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302" t="n"/>
      <c r="G42" s="77" t="n">
        <v>0.333333</v>
      </c>
      <c r="H42" s="299">
        <f>Task1.1!H42+Task1.2!H42+Task1.3!H42+Task1.4!H42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305" t="n"/>
      <c r="G43" s="306" t="n">
        <v>0.333333</v>
      </c>
      <c r="H43" s="299">
        <f>Task1.1!H43+Task1.2!H43+Task1.3!H43+Task1.4!H43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297" t="n"/>
      <c r="G47" s="311" t="n"/>
      <c r="H47" s="278">
        <f>Task1.1!H47+Task1.2!H47+Task1.3!H47+Task1.4!H47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302" t="n"/>
      <c r="G48" s="311" t="n"/>
      <c r="H48" s="299">
        <f>Task1.1!H48+Task1.2!H48+Task1.3!H48+Task1.4!H48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302" t="n"/>
      <c r="G49" s="311" t="n"/>
      <c r="H49" s="299">
        <f>Task1.1!H49+Task1.2!H49+Task1.3!H49+Task1.4!H49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302" t="n"/>
      <c r="G50" s="311" t="n"/>
      <c r="H50" s="299">
        <f>Task1.1!H50+Task1.2!H50+Task1.3!H50+Task1.4!H50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302" t="n"/>
      <c r="G51" s="311" t="n"/>
      <c r="H51" s="299">
        <f>Task1.1!H51+Task1.2!H51+Task1.3!H51+Task1.4!H51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302" t="n"/>
      <c r="G52" s="311" t="n"/>
      <c r="H52" s="299">
        <f>Task1.1!H52+Task1.2!H52+Task1.3!H52+Task1.4!H52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302" t="n"/>
      <c r="G53" s="311" t="n"/>
      <c r="H53" s="299">
        <f>Task1.1!H53+Task1.2!H53+Task1.3!H53+Task1.4!H53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302" t="n"/>
      <c r="G54" s="311" t="n"/>
      <c r="H54" s="299">
        <f>Task1.1!H54+Task1.2!H54+Task1.3!H54+Task1.4!H54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302" t="n"/>
      <c r="G55" s="311" t="n"/>
      <c r="H55" s="299">
        <f>Task1.1!H55+Task1.2!H55+Task1.3!H55+Task1.4!H55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305" t="n"/>
      <c r="G56" s="312" t="n"/>
      <c r="H56" s="313">
        <f>Task1.1!H56+Task1.2!H56+Task1.3!H56+Task1.4!H56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320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278">
        <f>Task1.1!H61+Task1.2!H61+Task1.3!H61+Task1.4!H61</f>
        <v/>
      </c>
      <c r="I61" s="26" t="n"/>
    </row>
    <row r="62" ht="12.75" customHeight="1" s="74">
      <c r="A62" s="321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299">
        <f>Task1.1!H62+Task1.2!H62+Task1.3!H62+Task1.4!H62</f>
        <v/>
      </c>
      <c r="I62" s="26" t="n"/>
    </row>
    <row r="63" ht="12.75" customHeight="1" s="74">
      <c r="A63" s="321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299">
        <f>Task1.1!H63+Task1.2!H63+Task1.3!H63+Task1.4!H63</f>
        <v/>
      </c>
      <c r="I63" s="26" t="n"/>
    </row>
    <row r="64" ht="12.75" customHeight="1" s="74">
      <c r="A64" s="321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299">
        <f>Task1.1!H64+Task1.2!H64+Task1.3!H64+Task1.4!H64</f>
        <v/>
      </c>
      <c r="I64" s="26" t="n"/>
    </row>
    <row r="65" ht="12.75" customHeight="1" s="74">
      <c r="A65" s="321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299">
        <f>Task1.1!H65+Task1.2!H65+Task1.3!H65+Task1.4!H65</f>
        <v/>
      </c>
      <c r="I65" s="26" t="n"/>
    </row>
    <row r="66" ht="12.75" customHeight="1" s="74">
      <c r="A66" s="321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299">
        <f>Task1.1!H66+Task1.2!H66+Task1.3!H66+Task1.4!H66</f>
        <v/>
      </c>
      <c r="I66" s="26" t="n"/>
    </row>
    <row r="67" ht="12.75" customHeight="1" s="74">
      <c r="A67" s="321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299">
        <f>Task1.1!H67+Task1.2!H67+Task1.3!H67+Task1.4!H67</f>
        <v/>
      </c>
      <c r="I67" s="26" t="n"/>
    </row>
    <row r="68" ht="12.75" customHeight="1" s="74">
      <c r="A68" s="321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299">
        <f>Task1.1!H68+Task1.2!H68+Task1.3!H68+Task1.4!H68</f>
        <v/>
      </c>
      <c r="I68" s="26" t="n"/>
    </row>
    <row r="69" ht="12.75" customHeight="1" s="74">
      <c r="A69" s="321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299">
        <f>Task1.1!H69+Task1.2!H69+Task1.3!H69+Task1.4!H69</f>
        <v/>
      </c>
      <c r="I69" s="26" t="n"/>
    </row>
    <row r="70" ht="13.5" customHeight="1" s="74">
      <c r="A70" s="322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323">
        <f>Task1.1!H70+Task1.2!H70+Task1.3!H70+Task1.4!H70</f>
        <v/>
      </c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330" t="n"/>
      <c r="E73" s="331" t="n"/>
      <c r="F73" s="331" t="n"/>
      <c r="G73" s="332" t="n"/>
      <c r="H73" s="333" t="n"/>
      <c r="I73" s="333" t="n"/>
    </row>
    <row r="74" ht="12.75" customFormat="1" customHeight="1" s="27">
      <c r="A74" s="470" t="n"/>
      <c r="B74" s="470" t="n"/>
      <c r="C74" s="20" t="n"/>
      <c r="D74" s="334" t="n"/>
      <c r="E74" s="335" t="n"/>
      <c r="F74" s="335" t="n"/>
      <c r="G74" s="336" t="n"/>
      <c r="H74" s="337" t="n"/>
      <c r="I74" s="337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344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348">
        <f>Task1.1!E79+Task1.2!E79+Task1.3!E79+Task1.4!E79</f>
        <v/>
      </c>
      <c r="F79" s="349">
        <f>+'Total Budget'!F81</f>
        <v/>
      </c>
      <c r="G79" s="350">
        <f>+'Total Budget'!G81</f>
        <v/>
      </c>
      <c r="H79" s="351">
        <f>Task1.1!H79+Task1.2!H79+Task1.3!H79+Task1.4!H79</f>
        <v/>
      </c>
      <c r="I79" s="26" t="n"/>
    </row>
    <row r="80" ht="12.75" customHeight="1" s="74">
      <c r="A80" s="35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356">
        <f>Task1.1!E80+Task1.2!E80+Task1.3!E80+Task1.4!E80</f>
        <v/>
      </c>
      <c r="F80" s="357">
        <f>+'Total Budget'!F82</f>
        <v/>
      </c>
      <c r="G80" s="358">
        <f>+'Total Budget'!G82</f>
        <v/>
      </c>
      <c r="H80" s="359">
        <f>Task1.1!H80+Task1.2!H80+Task1.3!H80+Task1.4!H80</f>
        <v/>
      </c>
      <c r="I80" s="26" t="n"/>
    </row>
    <row r="81" ht="12.75" customHeight="1" s="74">
      <c r="A81" s="35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356">
        <f>Task1.1!E81+Task1.2!E81+Task1.3!E81+Task1.4!E81</f>
        <v/>
      </c>
      <c r="F81" s="357">
        <f>+'Total Budget'!F83</f>
        <v/>
      </c>
      <c r="G81" s="358">
        <f>+'Total Budget'!G83</f>
        <v/>
      </c>
      <c r="H81" s="359">
        <f>Task1.1!H81+Task1.2!H81+Task1.3!H81+Task1.4!H81</f>
        <v/>
      </c>
      <c r="I81" s="26" t="n"/>
    </row>
    <row r="82" ht="12.75" customHeight="1" s="74">
      <c r="A82" s="35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356">
        <f>Task1.1!E82+Task1.2!E82+Task1.3!E82+Task1.4!E82</f>
        <v/>
      </c>
      <c r="F82" s="357">
        <f>+'Total Budget'!F84</f>
        <v/>
      </c>
      <c r="G82" s="358">
        <f>+'Total Budget'!G84</f>
        <v/>
      </c>
      <c r="H82" s="359">
        <f>Task1.1!H82+Task1.2!H82+Task1.3!H82+Task1.4!H82</f>
        <v/>
      </c>
      <c r="I82" s="26" t="n"/>
    </row>
    <row r="83" ht="12.75" customHeight="1" s="74">
      <c r="A83" s="35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356">
        <f>Task1.1!E83+Task1.2!E83+Task1.3!E83+Task1.4!E83</f>
        <v/>
      </c>
      <c r="F83" s="357">
        <f>+'Total Budget'!F85</f>
        <v/>
      </c>
      <c r="G83" s="358">
        <f>+'Total Budget'!G85</f>
        <v/>
      </c>
      <c r="H83" s="359">
        <f>Task1.1!H83+Task1.2!H83+Task1.3!H83+Task1.4!H83</f>
        <v/>
      </c>
      <c r="I83" s="26" t="n"/>
    </row>
    <row r="84" ht="13.5" customHeight="1" s="74">
      <c r="A84" s="360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364">
        <f>Task1.1!E84+Task1.2!E84+Task1.3!E84+Task1.4!E84</f>
        <v/>
      </c>
      <c r="F84" s="365">
        <f>+'Total Budget'!F86</f>
        <v/>
      </c>
      <c r="G84" s="366">
        <f>+'Total Budget'!G86</f>
        <v/>
      </c>
      <c r="H84" s="367">
        <f>Task1.1!H84+Task1.2!H84+Task1.3!H84+Task1.4!H84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344" t="inlineStr">
        <is>
          <t>Dest. 1</t>
        </is>
      </c>
      <c r="B88" s="524">
        <f>+'Total Budget'!B90</f>
        <v/>
      </c>
      <c r="C88" s="536">
        <f>+'Total Budget'!C90</f>
        <v/>
      </c>
      <c r="D88" s="355">
        <f>+'Total Budget'!D90</f>
        <v/>
      </c>
      <c r="E88" s="369">
        <f>Task1.1!E88+Task1.2!E88+Task1.3!E88+Task1.4!E88</f>
        <v/>
      </c>
      <c r="F88" s="349">
        <f>+'Total Budget'!F90</f>
        <v/>
      </c>
      <c r="G88" s="350">
        <f>+'Total Budget'!G90</f>
        <v/>
      </c>
      <c r="H88" s="351">
        <f>Task1.1!H88+Task1.2!H88+Task1.3!H88+Task1.4!H88</f>
        <v/>
      </c>
      <c r="I88" s="56" t="n"/>
    </row>
    <row r="89" ht="12.75" customHeight="1" s="74">
      <c r="A89" s="352" t="inlineStr">
        <is>
          <t>Dest. 2</t>
        </is>
      </c>
      <c r="B89" s="527">
        <f>+'Total Budget'!B91</f>
        <v/>
      </c>
      <c r="C89" s="538">
        <f>+'Total Budget'!C91</f>
        <v/>
      </c>
      <c r="D89" s="355">
        <f>+'Total Budget'!D91</f>
        <v/>
      </c>
      <c r="E89" s="370">
        <f>Task1.1!E89+Task1.2!E89+Task1.3!E89+Task1.4!E89</f>
        <v/>
      </c>
      <c r="F89" s="357">
        <f>+'Total Budget'!F91</f>
        <v/>
      </c>
      <c r="G89" s="358">
        <f>+'Total Budget'!G91</f>
        <v/>
      </c>
      <c r="H89" s="359">
        <f>Task1.1!H89+Task1.2!H89+Task1.3!H89+Task1.4!H89</f>
        <v/>
      </c>
      <c r="I89" s="56" t="n"/>
    </row>
    <row r="90" ht="13.5" customHeight="1" s="74">
      <c r="A90" s="360" t="inlineStr">
        <is>
          <t>Dest. 3</t>
        </is>
      </c>
      <c r="B90" s="361">
        <f>+'Total Budget'!B92</f>
        <v/>
      </c>
      <c r="C90" s="362">
        <f>+'Total Budget'!C92</f>
        <v/>
      </c>
      <c r="D90" s="355">
        <f>+'Total Budget'!D92</f>
        <v/>
      </c>
      <c r="E90" s="371">
        <f>Task1.1!E90+Task1.2!E90+Task1.3!E90+Task1.4!E90</f>
        <v/>
      </c>
      <c r="F90" s="365">
        <f>+'Total Budget'!F92</f>
        <v/>
      </c>
      <c r="G90" s="366">
        <f>+'Total Budget'!G92</f>
        <v/>
      </c>
      <c r="H90" s="367">
        <f>Task1.1!H90+Task1.2!H90+Task1.3!H90+Task1.4!H90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379">
        <f>Task1.1!H95+Task1.2!H95+Task1.3!H95+Task1.4!H95</f>
        <v/>
      </c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381">
        <f>Task1.1!H96+Task1.2!H96+Task1.3!H96+Task1.4!H96</f>
        <v/>
      </c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381">
        <f>Task1.1!H97+Task1.2!H97+Task1.3!H97+Task1.4!H97</f>
        <v/>
      </c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381">
        <f>Task1.1!H98+Task1.2!H98+Task1.3!H98+Task1.4!H98</f>
        <v/>
      </c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381">
        <f>Task1.1!H99+Task1.2!H99+Task1.3!H99+Task1.4!H99</f>
        <v/>
      </c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383">
        <f>Task1.1!H100+Task1.2!H100+Task1.3!H100+Task1.4!H100</f>
        <v/>
      </c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384">
        <f>Task1.1!G104+Task1.2!G104+Task1.3!G104+Task1.4!G104</f>
        <v/>
      </c>
      <c r="H104" s="351">
        <f>Task1.1!H104+Task1.2!H104+Task1.3!H104+Task1.4!H104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385">
        <f>Task1.1!G105+Task1.2!G105+Task1.3!G105+Task1.4!G105</f>
        <v/>
      </c>
      <c r="H105" s="359">
        <f>Task1.1!H105+Task1.2!H105+Task1.3!H105+Task1.4!H105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385">
        <f>Task1.1!G106+Task1.2!G106+Task1.3!G106+Task1.4!G106</f>
        <v/>
      </c>
      <c r="H106" s="359">
        <f>Task1.1!H106+Task1.2!H106+Task1.3!H106+Task1.4!H106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385">
        <f>Task1.1!G107+Task1.2!G107+Task1.3!G107+Task1.4!G107</f>
        <v/>
      </c>
      <c r="H107" s="359">
        <f>Task1.1!H107+Task1.2!H107+Task1.3!H107+Task1.4!H107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385">
        <f>Task1.1!G108+Task1.2!G108+Task1.3!G108+Task1.4!G108</f>
        <v/>
      </c>
      <c r="H108" s="359">
        <f>Task1.1!H108+Task1.2!H108+Task1.3!H108+Task1.4!H108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387">
        <f>Task1.1!G109+Task1.2!G109+Task1.3!G109+Task1.4!G109</f>
        <v/>
      </c>
      <c r="H109" s="388">
        <f>Task1.1!H109+Task1.2!H109+Task1.3!H109+Task1.4!H109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379">
        <f>Task1.1!H113+Task1.2!H113+Task1.3!H113+Task1.4!H113</f>
        <v/>
      </c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381">
        <f>Task1.1!H114+Task1.2!H114+Task1.3!H114+Task1.4!H114</f>
        <v/>
      </c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381">
        <f>Task1.1!H115+Task1.2!H115+Task1.3!H115+Task1.4!H115</f>
        <v/>
      </c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381">
        <f>Task1.1!H116+Task1.2!H116+Task1.3!H116+Task1.4!H116</f>
        <v/>
      </c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381">
        <f>Task1.1!H117+Task1.2!H117+Task1.3!H117+Task1.4!H117</f>
        <v/>
      </c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390">
        <f>Task1.1!H118+Task1.2!H118+Task1.3!H118+Task1.4!H118</f>
        <v/>
      </c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  <row r="132" ht="12.75" customHeight="1" s="74">
      <c r="B132" s="470" t="inlineStr">
        <is>
          <t>Sub-tasks (each has its own full budget; totals roll up to this task):</t>
        </is>
      </c>
    </row>
    <row r="133" ht="12.75" customHeight="1" s="74">
      <c r="A133" s="470" t="inlineStr">
        <is>
          <t>Sub-task</t>
        </is>
      </c>
      <c r="B133" s="470" t="inlineStr">
        <is>
          <t>Name</t>
        </is>
      </c>
      <c r="F133" s="470" t="inlineStr">
        <is>
          <t>From</t>
        </is>
      </c>
      <c r="G133" s="470" t="inlineStr">
        <is>
          <t>To</t>
        </is>
      </c>
      <c r="H133" s="470" t="inlineStr">
        <is>
          <t>Total ($)</t>
        </is>
      </c>
    </row>
    <row r="134" ht="12.75" customHeight="1" s="74">
      <c r="A134" s="470" t="inlineStr">
        <is>
          <t>1.1</t>
        </is>
      </c>
      <c r="B134" s="470">
        <f>Task1.1!G2</f>
        <v/>
      </c>
      <c r="F134" s="406">
        <f>Task1.1!D3</f>
        <v/>
      </c>
      <c r="G134" s="406">
        <f>Task1.1!G3</f>
        <v/>
      </c>
      <c r="H134" s="407">
        <f>Task1.1!I123</f>
        <v/>
      </c>
    </row>
    <row r="135" ht="12.75" customHeight="1" s="74">
      <c r="A135" s="470" t="inlineStr">
        <is>
          <t>1.2</t>
        </is>
      </c>
      <c r="B135" s="470">
        <f>Task1.2!G2</f>
        <v/>
      </c>
      <c r="F135" s="406">
        <f>Task1.2!D3</f>
        <v/>
      </c>
      <c r="G135" s="406">
        <f>Task1.2!G3</f>
        <v/>
      </c>
      <c r="H135" s="407">
        <f>Task1.2!I123</f>
        <v/>
      </c>
    </row>
    <row r="136" ht="12.75" customHeight="1" s="74">
      <c r="A136" s="470" t="inlineStr">
        <is>
          <t>1.3</t>
        </is>
      </c>
      <c r="B136" s="470">
        <f>Task1.3!G2</f>
        <v/>
      </c>
      <c r="F136" s="406">
        <f>Task1.3!D3</f>
        <v/>
      </c>
      <c r="G136" s="406">
        <f>Task1.3!G3</f>
        <v/>
      </c>
      <c r="H136" s="407">
        <f>Task1.3!I123</f>
        <v/>
      </c>
    </row>
    <row r="137" ht="12.75" customHeight="1" s="74">
      <c r="A137" s="470" t="inlineStr">
        <is>
          <t>1.4</t>
        </is>
      </c>
      <c r="B137" s="470">
        <f>Task1.4!G2</f>
        <v/>
      </c>
      <c r="F137" s="406">
        <f>Task1.4!D3</f>
        <v/>
      </c>
      <c r="G137" s="406">
        <f>Task1.4!G3</f>
        <v/>
      </c>
      <c r="H137" s="407">
        <f>Task1.4!I123</f>
        <v/>
      </c>
    </row>
    <row r="138" ht="12.75" customHeight="1" s="74">
      <c r="B138" s="470" t="inlineStr">
        <is>
          <t>Task total:</t>
        </is>
      </c>
      <c r="H138" s="407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17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18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19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20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21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22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23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24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N130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</t>
        </is>
      </c>
      <c r="G1" s="16" t="n"/>
    </row>
    <row r="2" ht="12.75" customHeight="1" s="74">
      <c r="C2" s="20" t="inlineStr">
        <is>
          <t>Task #:</t>
        </is>
      </c>
      <c r="D2" s="408" t="n">
        <v>25</v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557" t="inlineStr">
        <is>
          <t xml:space="preserve">       Name of Subcontractor</t>
        </is>
      </c>
      <c r="E94" s="508" t="n"/>
      <c r="F94" s="503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1.1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355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355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355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1.2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355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355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355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1.3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355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355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355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130"/>
  <sheetViews>
    <sheetView zoomScaleNormal="100" workbookViewId="0">
      <selection activeCell="A1" sqref="A1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SUB-TASK BUDGET</t>
        </is>
      </c>
      <c r="G1" s="16" t="n"/>
    </row>
    <row r="2" ht="12.75" customHeight="1" s="74">
      <c r="C2" s="20" t="inlineStr">
        <is>
          <t>Sub-task #:</t>
        </is>
      </c>
      <c r="D2" s="408" t="inlineStr">
        <is>
          <t>1.4</t>
        </is>
      </c>
      <c r="E2" s="555" t="inlineStr">
        <is>
          <t>Task name:</t>
        </is>
      </c>
      <c r="F2" s="556" t="n"/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409" t="n"/>
      <c r="E3" s="261" t="inlineStr">
        <is>
          <t>(MM/YY)</t>
        </is>
      </c>
      <c r="F3" s="20" t="inlineStr">
        <is>
          <t>To date:</t>
        </is>
      </c>
      <c r="G3" s="409" t="n"/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410" t="n"/>
      <c r="G9" s="277">
        <f>+$D$4</f>
        <v/>
      </c>
      <c r="H9" s="278">
        <f>+E9/360*F9*G9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411" t="n"/>
      <c r="G10" s="283">
        <f>+$D$4</f>
        <v/>
      </c>
      <c r="H10" s="278">
        <f>+E10/360*F10*G10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411" t="n"/>
      <c r="G11" s="283">
        <f>+$D$4</f>
        <v/>
      </c>
      <c r="H11" s="278">
        <f>+E11/360*F11*G11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411" t="n"/>
      <c r="G12" s="283">
        <f>+$D$4</f>
        <v/>
      </c>
      <c r="H12" s="278">
        <f>+E12/360*F12*G12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411" t="n"/>
      <c r="G13" s="283">
        <f>+$D$4</f>
        <v/>
      </c>
      <c r="H13" s="278">
        <f>+E13/360*F13*G13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411" t="n"/>
      <c r="G14" s="283">
        <f>+$D$4</f>
        <v/>
      </c>
      <c r="H14" s="278">
        <f>+E14/360*F14*G14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411" t="n"/>
      <c r="G15" s="283">
        <f>+$D$4</f>
        <v/>
      </c>
      <c r="H15" s="278">
        <f>+E15/360*F15*G15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411" t="n"/>
      <c r="G16" s="283">
        <f>+$D$4</f>
        <v/>
      </c>
      <c r="H16" s="278">
        <f>+E16/360*F16*G16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411" t="n"/>
      <c r="G17" s="283">
        <f>+$D$4</f>
        <v/>
      </c>
      <c r="H17" s="278">
        <f>+E17/360*F17*G17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411" t="n"/>
      <c r="G18" s="283">
        <f>+$D$4</f>
        <v/>
      </c>
      <c r="H18" s="278">
        <f>+E18/360*F18*G18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411" t="n"/>
      <c r="G19" s="283">
        <f>+$D$4</f>
        <v/>
      </c>
      <c r="H19" s="278">
        <f>+E19/360*F19*G19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411" t="n"/>
      <c r="G20" s="283">
        <f>+$D$4</f>
        <v/>
      </c>
      <c r="H20" s="278">
        <f>+E20/360*F20*G20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411" t="n"/>
      <c r="G21" s="283">
        <f>+$D$4</f>
        <v/>
      </c>
      <c r="H21" s="278">
        <f>+E21/360*F21*G21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411" t="n"/>
      <c r="G22" s="283">
        <f>+$D$4</f>
        <v/>
      </c>
      <c r="H22" s="278">
        <f>+E22/360*F22*G22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411" t="n"/>
      <c r="G23" s="283">
        <f>+$D$4</f>
        <v/>
      </c>
      <c r="H23" s="278">
        <f>+E23/360*F23*G23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411" t="n"/>
      <c r="G24" s="283">
        <f>+$D$4</f>
        <v/>
      </c>
      <c r="H24" s="278">
        <f>+E24/360*F24*G24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411" t="n"/>
      <c r="G25" s="283">
        <f>+$D$4</f>
        <v/>
      </c>
      <c r="H25" s="278">
        <f>+E25/360*F25*G25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411" t="n"/>
      <c r="G26" s="283">
        <f>+$D$4</f>
        <v/>
      </c>
      <c r="H26" s="278">
        <f>+E26/360*F26*G26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411" t="n"/>
      <c r="G27" s="283">
        <f>+$D$4</f>
        <v/>
      </c>
      <c r="H27" s="278">
        <f>+E27/360*F27*G27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412" t="n"/>
      <c r="G28" s="289">
        <f>+$D$4</f>
        <v/>
      </c>
      <c r="H28" s="278">
        <f>+E28/360*F28*G28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413" t="n"/>
      <c r="G34" s="298" t="n">
        <v>0.333333</v>
      </c>
      <c r="H34" s="299">
        <f>+D34*E34*F34*G34/360*$D$4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414" t="n"/>
      <c r="G35" s="77" t="n">
        <v>0.333333</v>
      </c>
      <c r="H35" s="299">
        <f>+D35*E35*F35*G35/360*$D$4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414" t="n"/>
      <c r="G36" s="77" t="n">
        <v>0.333333</v>
      </c>
      <c r="H36" s="299">
        <f>+D36*E36*F36*G36/360*$D$4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414" t="n"/>
      <c r="G37" s="77" t="n">
        <v>0.333333</v>
      </c>
      <c r="H37" s="299">
        <f>+D37*E37*F37*G37/360*$D$4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414" t="n"/>
      <c r="G38" s="77" t="n">
        <v>0.333333</v>
      </c>
      <c r="H38" s="299">
        <f>+D38*E38*F38*G38/360*$D$4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414" t="n"/>
      <c r="G39" s="77" t="n">
        <v>0.333333</v>
      </c>
      <c r="H39" s="299">
        <f>+D39*E39*F39*G39/360*$D$4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414" t="n"/>
      <c r="G40" s="77" t="n">
        <v>0.333333</v>
      </c>
      <c r="H40" s="299">
        <f>+D40*E40*F40*G40/360*$D$4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414" t="n"/>
      <c r="G41" s="77" t="n">
        <v>0.333333</v>
      </c>
      <c r="H41" s="299">
        <f>+D41*E41*F41*G41/360*$D$4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414" t="n"/>
      <c r="G42" s="77" t="n">
        <v>0.333333</v>
      </c>
      <c r="H42" s="299">
        <f>+D42*E42*F42*G42/360*$D$4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415" t="n"/>
      <c r="G43" s="306" t="n">
        <v>0.333333</v>
      </c>
      <c r="H43" s="299">
        <f>+D43*E43*F43*G43/360*$D$4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413" t="n"/>
      <c r="G47" s="311" t="n"/>
      <c r="H47" s="278">
        <f>+D47/30*$D$4*E47*F47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414" t="n"/>
      <c r="G48" s="311" t="n"/>
      <c r="H48" s="299">
        <f>+D48/30*$D$4*E48*F48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414" t="n"/>
      <c r="G49" s="311" t="n"/>
      <c r="H49" s="299">
        <f>+D49/30*$D$4*E49*F49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414" t="n"/>
      <c r="G50" s="311" t="n"/>
      <c r="H50" s="299">
        <f>+D50/30*$D$4*E50*F50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414" t="n"/>
      <c r="G51" s="311" t="n"/>
      <c r="H51" s="299">
        <f>+D51/30*$D$4*E51*F51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414" t="n"/>
      <c r="G52" s="311" t="n"/>
      <c r="H52" s="299">
        <f>+D52/30*$D$4*E52*F52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414" t="n"/>
      <c r="G53" s="311" t="n"/>
      <c r="H53" s="299">
        <f>+D53/30*$D$4*E53*F53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414" t="n"/>
      <c r="G54" s="311" t="n"/>
      <c r="H54" s="299">
        <f>+D54/30*$D$4*E54*F54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414" t="n"/>
      <c r="G55" s="311" t="n"/>
      <c r="H55" s="299">
        <f>+D55/30*$D$4*E55*F55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415" t="n"/>
      <c r="G56" s="312" t="n"/>
      <c r="H56" s="313">
        <f>+D56/30*$D$4*E56*F56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416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417" t="n"/>
      <c r="I61" s="26" t="n"/>
    </row>
    <row r="62" ht="12.75" customHeight="1" s="74">
      <c r="A62" s="418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419" t="n"/>
      <c r="I62" s="26" t="n"/>
    </row>
    <row r="63" ht="12.75" customHeight="1" s="74">
      <c r="A63" s="418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419" t="n"/>
      <c r="I63" s="26" t="n"/>
    </row>
    <row r="64" ht="12.75" customHeight="1" s="74">
      <c r="A64" s="418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419" t="n"/>
      <c r="I64" s="26" t="n"/>
    </row>
    <row r="65" ht="12.75" customHeight="1" s="74">
      <c r="A65" s="418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419" t="n"/>
      <c r="I65" s="26" t="n"/>
    </row>
    <row r="66" ht="12.75" customHeight="1" s="74">
      <c r="A66" s="418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419" t="n"/>
      <c r="I66" s="26" t="n"/>
    </row>
    <row r="67" ht="12.75" customHeight="1" s="74">
      <c r="A67" s="418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419" t="n"/>
      <c r="I67" s="26" t="n"/>
    </row>
    <row r="68" ht="12.75" customHeight="1" s="74">
      <c r="A68" s="418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419" t="n"/>
      <c r="I68" s="26" t="n"/>
    </row>
    <row r="69" ht="12.75" customHeight="1" s="74">
      <c r="A69" s="418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419" t="n"/>
      <c r="I69" s="26" t="n"/>
    </row>
    <row r="70" ht="13.5" customHeight="1" s="74">
      <c r="A70" s="420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421" t="n"/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422" t="n"/>
      <c r="E73" s="423" t="n"/>
      <c r="F73" s="423" t="n"/>
      <c r="G73" s="424" t="n"/>
      <c r="H73" s="425" t="n"/>
      <c r="I73" s="425" t="n"/>
    </row>
    <row r="74" ht="12.75" customFormat="1" customHeight="1" s="27">
      <c r="A74" s="470" t="n"/>
      <c r="B74" s="470" t="n"/>
      <c r="C74" s="20" t="n"/>
      <c r="D74" s="426" t="n"/>
      <c r="E74" s="427" t="n"/>
      <c r="F74" s="427" t="n"/>
      <c r="G74" s="428" t="n"/>
      <c r="H74" s="429" t="n"/>
      <c r="I74" s="429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430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431" t="n"/>
      <c r="F79" s="349">
        <f>+'Total Budget'!F81</f>
        <v/>
      </c>
      <c r="G79" s="350">
        <f>+'Total Budget'!G81</f>
        <v/>
      </c>
      <c r="H79" s="351">
        <f>+D79*E79*F79</f>
        <v/>
      </c>
      <c r="I79" s="26" t="n"/>
    </row>
    <row r="80" ht="12.75" customHeight="1" s="74">
      <c r="A80" s="43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433" t="n"/>
      <c r="F80" s="357">
        <f>+'Total Budget'!F82</f>
        <v/>
      </c>
      <c r="G80" s="358">
        <f>+'Total Budget'!G82</f>
        <v/>
      </c>
      <c r="H80" s="359">
        <f>+D80*E80*F80</f>
        <v/>
      </c>
      <c r="I80" s="26" t="n"/>
    </row>
    <row r="81" ht="12.75" customHeight="1" s="74">
      <c r="A81" s="43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433" t="n"/>
      <c r="F81" s="357">
        <f>+'Total Budget'!F83</f>
        <v/>
      </c>
      <c r="G81" s="358">
        <f>+'Total Budget'!G83</f>
        <v/>
      </c>
      <c r="H81" s="359">
        <f>+D81*E81*F81</f>
        <v/>
      </c>
      <c r="I81" s="26" t="n"/>
    </row>
    <row r="82" ht="12.75" customHeight="1" s="74">
      <c r="A82" s="43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433" t="n"/>
      <c r="F82" s="357">
        <f>+'Total Budget'!F84</f>
        <v/>
      </c>
      <c r="G82" s="358">
        <f>+'Total Budget'!G84</f>
        <v/>
      </c>
      <c r="H82" s="359">
        <f>+D82*E82*F82</f>
        <v/>
      </c>
      <c r="I82" s="26" t="n"/>
    </row>
    <row r="83" ht="12.75" customHeight="1" s="74">
      <c r="A83" s="43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433" t="n"/>
      <c r="F83" s="357">
        <f>+'Total Budget'!F85</f>
        <v/>
      </c>
      <c r="G83" s="358">
        <f>+'Total Budget'!G85</f>
        <v/>
      </c>
      <c r="H83" s="359">
        <f>+D83*E83*F83</f>
        <v/>
      </c>
      <c r="I83" s="26" t="n"/>
    </row>
    <row r="84" ht="13.5" customHeight="1" s="74">
      <c r="A84" s="434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435" t="n"/>
      <c r="F84" s="365">
        <f>+'Total Budget'!F86</f>
        <v/>
      </c>
      <c r="G84" s="366">
        <f>+'Total Budget'!G86</f>
        <v/>
      </c>
      <c r="H84" s="367">
        <f>+D84*E84*F84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430" t="inlineStr">
        <is>
          <t>Dest. 1</t>
        </is>
      </c>
      <c r="B88" s="524">
        <f>+'Total Budget'!B90</f>
        <v/>
      </c>
      <c r="C88" s="536">
        <f>+'Total Budget'!C90</f>
        <v/>
      </c>
      <c r="D88" s="355">
        <f>+'Total Budget'!D90</f>
        <v/>
      </c>
      <c r="E88" s="436" t="n"/>
      <c r="F88" s="349">
        <f>+'Total Budget'!F90</f>
        <v/>
      </c>
      <c r="G88" s="350">
        <f>+'Total Budget'!G90</f>
        <v/>
      </c>
      <c r="H88" s="351">
        <f>+D88*E88*F88</f>
        <v/>
      </c>
      <c r="I88" s="56" t="n"/>
    </row>
    <row r="89" ht="12.75" customHeight="1" s="74">
      <c r="A89" s="432" t="inlineStr">
        <is>
          <t>Dest. 2</t>
        </is>
      </c>
      <c r="B89" s="527">
        <f>+'Total Budget'!B91</f>
        <v/>
      </c>
      <c r="C89" s="538">
        <f>+'Total Budget'!C91</f>
        <v/>
      </c>
      <c r="D89" s="355">
        <f>+'Total Budget'!D91</f>
        <v/>
      </c>
      <c r="E89" s="437" t="n"/>
      <c r="F89" s="357">
        <f>+'Total Budget'!F91</f>
        <v/>
      </c>
      <c r="G89" s="358">
        <f>+'Total Budget'!G91</f>
        <v/>
      </c>
      <c r="H89" s="359">
        <f>+D89*E89*F89</f>
        <v/>
      </c>
      <c r="I89" s="56" t="n"/>
    </row>
    <row r="90" ht="13.5" customHeight="1" s="74">
      <c r="A90" s="434" t="inlineStr">
        <is>
          <t>Dest. 3</t>
        </is>
      </c>
      <c r="B90" s="361">
        <f>+'Total Budget'!B92</f>
        <v/>
      </c>
      <c r="C90" s="362">
        <f>+'Total Budget'!C92</f>
        <v/>
      </c>
      <c r="D90" s="355">
        <f>+'Total Budget'!D92</f>
        <v/>
      </c>
      <c r="E90" s="438" t="n"/>
      <c r="F90" s="365">
        <f>+'Total Budget'!F92</f>
        <v/>
      </c>
      <c r="G90" s="366">
        <f>+'Total Budget'!G92</f>
        <v/>
      </c>
      <c r="H90" s="367">
        <f>+D90*E90*F90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439" t="n"/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440" t="n"/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440" t="n"/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440" t="n"/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440" t="n"/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441" t="n"/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442" t="n"/>
      <c r="H104" s="351">
        <f>+F104*G104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443" t="n"/>
      <c r="H105" s="359">
        <f>+F105*G105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443" t="n"/>
      <c r="H106" s="359">
        <f>+F106*G106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443" t="n"/>
      <c r="H107" s="359">
        <f>+F107*G107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443" t="n"/>
      <c r="H108" s="359">
        <f>+F108*G108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444" t="n"/>
      <c r="H109" s="388">
        <f>+F109*G109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439" t="n"/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440" t="n"/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440" t="n"/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440" t="n"/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440" t="n"/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445" t="n"/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138"/>
  <sheetViews>
    <sheetView showGridLines="0" zoomScaleNormal="100" workbookViewId="0">
      <selection activeCell="G2" sqref="G2"/>
    </sheetView>
  </sheetViews>
  <sheetFormatPr baseColWidth="8" defaultColWidth="9.08984375" defaultRowHeight="12.5"/>
  <cols>
    <col width="10.36328125" customWidth="1" style="470" min="1" max="1"/>
    <col width="21.54296875" customWidth="1" style="470" min="2" max="2"/>
    <col width="21.453125" customWidth="1" style="470" min="3" max="3"/>
    <col width="14" customWidth="1" style="470" min="4" max="4"/>
    <col width="13.08984375" customWidth="1" style="470" min="5" max="5"/>
    <col width="9.54296875" customWidth="1" style="470" min="6" max="6"/>
    <col width="14.453125" customWidth="1" style="470" min="7" max="7"/>
    <col width="12.08984375" customWidth="1" style="470" min="8" max="9"/>
    <col width="11.54296875" customWidth="1" style="470" min="10" max="10"/>
    <col width="12.36328125" customWidth="1" style="470" min="11" max="11"/>
    <col width="10.36328125" customWidth="1" style="470" min="12" max="12"/>
    <col width="10.453125" customWidth="1" style="470" min="13" max="13"/>
    <col width="12.08984375" customWidth="1" style="470" min="14" max="14"/>
    <col width="9.08984375" customWidth="1" style="470" min="15" max="15"/>
    <col width="9.08984375" customWidth="1" style="470" min="16" max="16384"/>
  </cols>
  <sheetData>
    <row r="1" ht="15.75" customHeight="1" s="74">
      <c r="A1" s="258" t="inlineStr">
        <is>
          <t>Org. name:</t>
        </is>
      </c>
      <c r="B1" s="518">
        <f>+'Total Budget'!D5</f>
        <v/>
      </c>
      <c r="C1" s="503" t="n"/>
      <c r="E1" s="515" t="inlineStr">
        <is>
          <t>TASK BUDGET  (roll-up of sub-tasks)</t>
        </is>
      </c>
      <c r="G1" s="16" t="n"/>
    </row>
    <row r="2" ht="12.75" customHeight="1" s="74">
      <c r="C2" s="20" t="inlineStr">
        <is>
          <t>Task #:</t>
        </is>
      </c>
      <c r="D2" s="259" t="n">
        <v>2</v>
      </c>
      <c r="E2" s="550" t="inlineStr">
        <is>
          <t>Task name:</t>
        </is>
      </c>
      <c r="G2" s="478" t="n"/>
      <c r="H2" s="456" t="n"/>
      <c r="I2" s="479" t="n"/>
    </row>
    <row r="3" ht="12.75" customHeight="1" s="74">
      <c r="A3" s="16" t="n"/>
      <c r="C3" s="20" t="inlineStr">
        <is>
          <t>From date:</t>
        </is>
      </c>
      <c r="D3" s="260">
        <f>IF((Task2.1!D3&gt;0)+(Task2.2!D3&gt;0)+(Task2.3!D3&gt;0)+(Task2.4!D3&gt;0)=0,0,MIN(IF(Task2.1!D3=0,1000000,Task2.1!D3),IF(Task2.2!D3=0,1000000,Task2.2!D3),IF(Task2.3!D3=0,1000000,Task2.3!D3),IF(Task2.4!D3=0,1000000,Task2.4!D3)))</f>
        <v/>
      </c>
      <c r="E3" s="261" t="inlineStr">
        <is>
          <t>(MM/YY)</t>
        </is>
      </c>
      <c r="F3" s="20" t="inlineStr">
        <is>
          <t>To date:</t>
        </is>
      </c>
      <c r="G3" s="260">
        <f>MAX(Task2.1!G3,Task2.2!G3,Task2.3!G3,Task2.4!G3)</f>
        <v/>
      </c>
      <c r="H3" s="261" t="inlineStr">
        <is>
          <t>(MM/YY, inclusive)</t>
        </is>
      </c>
    </row>
    <row r="4" ht="12.75" customHeight="1" s="74">
      <c r="C4" s="20" t="inlineStr">
        <is>
          <t>Task duration:</t>
        </is>
      </c>
      <c r="D4" s="262">
        <f>IF(G3=0,0,DAYS360(D3,G3)+30)</f>
        <v/>
      </c>
      <c r="E4" s="470" t="inlineStr">
        <is>
          <t>days</t>
        </is>
      </c>
      <c r="F4" s="18" t="inlineStr">
        <is>
          <t>or:</t>
        </is>
      </c>
      <c r="G4" s="263">
        <f>D4/30</f>
        <v/>
      </c>
      <c r="H4" s="17" t="inlineStr">
        <is>
          <t>months</t>
        </is>
      </c>
    </row>
    <row r="5" ht="13.5" customHeight="1" s="74">
      <c r="B5" s="17" t="n"/>
      <c r="C5" s="17" t="n"/>
    </row>
    <row r="6" ht="12.75" customHeight="1" s="74">
      <c r="B6" s="548" t="inlineStr">
        <is>
          <t>Description / Details</t>
        </is>
      </c>
      <c r="C6" s="549" t="n"/>
      <c r="D6" s="549" t="n"/>
      <c r="E6" s="549" t="n"/>
      <c r="F6" s="549" t="n"/>
      <c r="G6" s="549" t="n"/>
      <c r="H6" s="264" t="inlineStr">
        <is>
          <t>Cost ($)</t>
        </is>
      </c>
      <c r="I6" s="265" t="inlineStr">
        <is>
          <t>Total ($)</t>
        </is>
      </c>
    </row>
    <row r="7" ht="18" customHeight="1" s="74">
      <c r="B7" s="266" t="inlineStr">
        <is>
          <t>I. Direct Labor</t>
        </is>
      </c>
      <c r="C7" s="25" t="n"/>
      <c r="I7" s="26" t="n"/>
    </row>
    <row r="8" ht="39.75" customFormat="1" customHeight="1" s="27">
      <c r="B8" s="522" t="inlineStr">
        <is>
          <t>Employee's Name      (TBD if yet unknown)</t>
        </is>
      </c>
      <c r="C8" s="268" t="inlineStr">
        <is>
          <t>Employee's Profession</t>
        </is>
      </c>
      <c r="D8" s="268" t="inlineStr">
        <is>
          <t>Employee's Location</t>
        </is>
      </c>
      <c r="E8" s="533" t="inlineStr">
        <is>
          <t>Gross Annual Salary* ($)</t>
        </is>
      </c>
      <c r="F8" s="533" t="inlineStr">
        <is>
          <t>% on Task</t>
        </is>
      </c>
      <c r="G8" s="270" t="inlineStr">
        <is>
          <t>No. of Days in Task</t>
        </is>
      </c>
      <c r="H8" s="533" t="inlineStr">
        <is>
          <t>Cost to Project ($)</t>
        </is>
      </c>
      <c r="I8" s="271" t="n"/>
    </row>
    <row r="9" ht="12.75" customHeight="1" s="74">
      <c r="A9" s="272" t="inlineStr">
        <is>
          <t>Empl. 1:</t>
        </is>
      </c>
      <c r="B9" s="273">
        <f>+'Total Budget'!B11</f>
        <v/>
      </c>
      <c r="C9" s="274">
        <f>+'Total Budget'!C11:D11</f>
        <v/>
      </c>
      <c r="D9" s="274">
        <f>'Total Budget'!E11</f>
        <v/>
      </c>
      <c r="E9" s="275">
        <f>'Total Budget'!F11</f>
        <v/>
      </c>
      <c r="F9" s="276" t="n"/>
      <c r="G9" s="277">
        <f>+$D$4</f>
        <v/>
      </c>
      <c r="H9" s="278">
        <f>Task2.1!H9+Task2.2!H9+Task2.3!H9+Task2.4!H9</f>
        <v/>
      </c>
      <c r="I9" s="26" t="n"/>
    </row>
    <row r="10" ht="12.75" customHeight="1" s="74">
      <c r="A10" s="279" t="inlineStr">
        <is>
          <t>Empl. 2:</t>
        </is>
      </c>
      <c r="B10" s="280">
        <f>+'Total Budget'!B12</f>
        <v/>
      </c>
      <c r="C10" s="281">
        <f>+'Total Budget'!C12:D12</f>
        <v/>
      </c>
      <c r="D10" s="281">
        <f>'Total Budget'!E12</f>
        <v/>
      </c>
      <c r="E10" s="282">
        <f>'Total Budget'!F12</f>
        <v/>
      </c>
      <c r="F10" s="76" t="n"/>
      <c r="G10" s="283">
        <f>+$D$4</f>
        <v/>
      </c>
      <c r="H10" s="278">
        <f>Task2.1!H10+Task2.2!H10+Task2.3!H10+Task2.4!H10</f>
        <v/>
      </c>
      <c r="I10" s="26" t="n"/>
    </row>
    <row r="11" ht="12.75" customHeight="1" s="74">
      <c r="A11" s="279" t="inlineStr">
        <is>
          <t>Empl. 3:</t>
        </is>
      </c>
      <c r="B11" s="280">
        <f>+'Total Budget'!B13</f>
        <v/>
      </c>
      <c r="C11" s="281">
        <f>+'Total Budget'!C13:D13</f>
        <v/>
      </c>
      <c r="D11" s="281">
        <f>'Total Budget'!E13</f>
        <v/>
      </c>
      <c r="E11" s="282">
        <f>'Total Budget'!F13</f>
        <v/>
      </c>
      <c r="F11" s="76" t="n"/>
      <c r="G11" s="283">
        <f>+$D$4</f>
        <v/>
      </c>
      <c r="H11" s="278">
        <f>Task2.1!H11+Task2.2!H11+Task2.3!H11+Task2.4!H11</f>
        <v/>
      </c>
      <c r="I11" s="26" t="n"/>
    </row>
    <row r="12" ht="12.75" customHeight="1" s="74">
      <c r="A12" s="279" t="inlineStr">
        <is>
          <t>Empl. 4:</t>
        </is>
      </c>
      <c r="B12" s="280">
        <f>+'Total Budget'!B14</f>
        <v/>
      </c>
      <c r="C12" s="281">
        <f>+'Total Budget'!C14:D14</f>
        <v/>
      </c>
      <c r="D12" s="281">
        <f>'Total Budget'!E14</f>
        <v/>
      </c>
      <c r="E12" s="282">
        <f>'Total Budget'!F14</f>
        <v/>
      </c>
      <c r="F12" s="76" t="n"/>
      <c r="G12" s="283">
        <f>+$D$4</f>
        <v/>
      </c>
      <c r="H12" s="278">
        <f>Task2.1!H12+Task2.2!H12+Task2.3!H12+Task2.4!H12</f>
        <v/>
      </c>
      <c r="I12" s="26" t="n"/>
    </row>
    <row r="13" ht="12.75" customHeight="1" s="74">
      <c r="A13" s="279" t="inlineStr">
        <is>
          <t>Empl. 5:</t>
        </is>
      </c>
      <c r="B13" s="280">
        <f>+'Total Budget'!B15</f>
        <v/>
      </c>
      <c r="C13" s="281">
        <f>+'Total Budget'!C15:D15</f>
        <v/>
      </c>
      <c r="D13" s="281">
        <f>'Total Budget'!E15</f>
        <v/>
      </c>
      <c r="E13" s="282">
        <f>'Total Budget'!F15</f>
        <v/>
      </c>
      <c r="F13" s="76" t="n"/>
      <c r="G13" s="283">
        <f>+$D$4</f>
        <v/>
      </c>
      <c r="H13" s="278">
        <f>Task2.1!H13+Task2.2!H13+Task2.3!H13+Task2.4!H13</f>
        <v/>
      </c>
      <c r="I13" s="26" t="n"/>
    </row>
    <row r="14" ht="12.75" customHeight="1" s="74">
      <c r="A14" s="279" t="inlineStr">
        <is>
          <t>Empl. 6:</t>
        </is>
      </c>
      <c r="B14" s="280">
        <f>+'Total Budget'!B16</f>
        <v/>
      </c>
      <c r="C14" s="281">
        <f>+'Total Budget'!C16:D16</f>
        <v/>
      </c>
      <c r="D14" s="281">
        <f>'Total Budget'!E16</f>
        <v/>
      </c>
      <c r="E14" s="282">
        <f>'Total Budget'!F16</f>
        <v/>
      </c>
      <c r="F14" s="76" t="n"/>
      <c r="G14" s="283">
        <f>+$D$4</f>
        <v/>
      </c>
      <c r="H14" s="278">
        <f>Task2.1!H14+Task2.2!H14+Task2.3!H14+Task2.4!H14</f>
        <v/>
      </c>
      <c r="I14" s="26" t="n"/>
    </row>
    <row r="15" ht="12.75" customHeight="1" s="74">
      <c r="A15" s="279" t="inlineStr">
        <is>
          <t xml:space="preserve">Empl. 7: </t>
        </is>
      </c>
      <c r="B15" s="280">
        <f>+'Total Budget'!B17</f>
        <v/>
      </c>
      <c r="C15" s="281">
        <f>+'Total Budget'!C17:D17</f>
        <v/>
      </c>
      <c r="D15" s="281">
        <f>'Total Budget'!E17</f>
        <v/>
      </c>
      <c r="E15" s="282">
        <f>'Total Budget'!F17</f>
        <v/>
      </c>
      <c r="F15" s="76" t="n"/>
      <c r="G15" s="283">
        <f>+$D$4</f>
        <v/>
      </c>
      <c r="H15" s="278">
        <f>Task2.1!H15+Task2.2!H15+Task2.3!H15+Task2.4!H15</f>
        <v/>
      </c>
      <c r="I15" s="26" t="n"/>
    </row>
    <row r="16" ht="12.75" customHeight="1" s="74">
      <c r="A16" s="279" t="inlineStr">
        <is>
          <t>Empl. 8:</t>
        </is>
      </c>
      <c r="B16" s="280">
        <f>+'Total Budget'!B18</f>
        <v/>
      </c>
      <c r="C16" s="281">
        <f>+'Total Budget'!C18:D18</f>
        <v/>
      </c>
      <c r="D16" s="281">
        <f>'Total Budget'!E18</f>
        <v/>
      </c>
      <c r="E16" s="282">
        <f>'Total Budget'!F18</f>
        <v/>
      </c>
      <c r="F16" s="76" t="n"/>
      <c r="G16" s="283">
        <f>+$D$4</f>
        <v/>
      </c>
      <c r="H16" s="278">
        <f>Task2.1!H16+Task2.2!H16+Task2.3!H16+Task2.4!H16</f>
        <v/>
      </c>
      <c r="I16" s="26" t="n"/>
    </row>
    <row r="17" ht="12.75" customHeight="1" s="74">
      <c r="A17" s="279" t="inlineStr">
        <is>
          <t>Empl. 9:</t>
        </is>
      </c>
      <c r="B17" s="280">
        <f>+'Total Budget'!B19</f>
        <v/>
      </c>
      <c r="C17" s="281">
        <f>+'Total Budget'!C19:D19</f>
        <v/>
      </c>
      <c r="D17" s="281">
        <f>'Total Budget'!E19</f>
        <v/>
      </c>
      <c r="E17" s="282">
        <f>'Total Budget'!F19</f>
        <v/>
      </c>
      <c r="F17" s="76" t="n"/>
      <c r="G17" s="283">
        <f>+$D$4</f>
        <v/>
      </c>
      <c r="H17" s="278">
        <f>Task2.1!H17+Task2.2!H17+Task2.3!H17+Task2.4!H17</f>
        <v/>
      </c>
      <c r="I17" s="26" t="n"/>
    </row>
    <row r="18" ht="12.75" customHeight="1" s="74">
      <c r="A18" s="279" t="inlineStr">
        <is>
          <t>Empl.10:</t>
        </is>
      </c>
      <c r="B18" s="280">
        <f>+'Total Budget'!B20</f>
        <v/>
      </c>
      <c r="C18" s="281">
        <f>+'Total Budget'!C20:D20</f>
        <v/>
      </c>
      <c r="D18" s="281">
        <f>'Total Budget'!E20</f>
        <v/>
      </c>
      <c r="E18" s="282">
        <f>'Total Budget'!F20</f>
        <v/>
      </c>
      <c r="F18" s="76" t="n"/>
      <c r="G18" s="283">
        <f>+$D$4</f>
        <v/>
      </c>
      <c r="H18" s="278">
        <f>Task2.1!H18+Task2.2!H18+Task2.3!H18+Task2.4!H18</f>
        <v/>
      </c>
      <c r="I18" s="26" t="n"/>
    </row>
    <row r="19" ht="12.75" customHeight="1" s="74">
      <c r="A19" s="279" t="inlineStr">
        <is>
          <t>Empl. 11:</t>
        </is>
      </c>
      <c r="B19" s="280">
        <f>+'Total Budget'!B21</f>
        <v/>
      </c>
      <c r="C19" s="281">
        <f>+'Total Budget'!C21:D21</f>
        <v/>
      </c>
      <c r="D19" s="281">
        <f>'Total Budget'!E21</f>
        <v/>
      </c>
      <c r="E19" s="282">
        <f>'Total Budget'!F21</f>
        <v/>
      </c>
      <c r="F19" s="76" t="n"/>
      <c r="G19" s="283">
        <f>+$D$4</f>
        <v/>
      </c>
      <c r="H19" s="278">
        <f>Task2.1!H19+Task2.2!H19+Task2.3!H19+Task2.4!H19</f>
        <v/>
      </c>
      <c r="I19" s="26" t="n"/>
    </row>
    <row r="20" ht="12.75" customHeight="1" s="74">
      <c r="A20" s="279" t="inlineStr">
        <is>
          <t>Empl. 12:</t>
        </is>
      </c>
      <c r="B20" s="280">
        <f>+'Total Budget'!B22</f>
        <v/>
      </c>
      <c r="C20" s="281">
        <f>+'Total Budget'!C22:D22</f>
        <v/>
      </c>
      <c r="D20" s="281">
        <f>'Total Budget'!E22</f>
        <v/>
      </c>
      <c r="E20" s="282">
        <f>'Total Budget'!F22</f>
        <v/>
      </c>
      <c r="F20" s="76" t="n"/>
      <c r="G20" s="283">
        <f>+$D$4</f>
        <v/>
      </c>
      <c r="H20" s="278">
        <f>Task2.1!H20+Task2.2!H20+Task2.3!H20+Task2.4!H20</f>
        <v/>
      </c>
      <c r="I20" s="26" t="n"/>
    </row>
    <row r="21" ht="12.75" customHeight="1" s="74">
      <c r="A21" s="279" t="inlineStr">
        <is>
          <t>Empl. 13:</t>
        </is>
      </c>
      <c r="B21" s="280">
        <f>+'Total Budget'!B23</f>
        <v/>
      </c>
      <c r="C21" s="281">
        <f>+'Total Budget'!C23:D23</f>
        <v/>
      </c>
      <c r="D21" s="281">
        <f>'Total Budget'!E23</f>
        <v/>
      </c>
      <c r="E21" s="282">
        <f>'Total Budget'!F23</f>
        <v/>
      </c>
      <c r="F21" s="76" t="n"/>
      <c r="G21" s="283">
        <f>+$D$4</f>
        <v/>
      </c>
      <c r="H21" s="278">
        <f>Task2.1!H21+Task2.2!H21+Task2.3!H21+Task2.4!H21</f>
        <v/>
      </c>
      <c r="I21" s="26" t="n"/>
    </row>
    <row r="22" ht="12.75" customHeight="1" s="74">
      <c r="A22" s="279" t="inlineStr">
        <is>
          <t>Empl. 14:</t>
        </is>
      </c>
      <c r="B22" s="280">
        <f>+'Total Budget'!B24</f>
        <v/>
      </c>
      <c r="C22" s="281">
        <f>+'Total Budget'!C24:D24</f>
        <v/>
      </c>
      <c r="D22" s="281">
        <f>'Total Budget'!E24</f>
        <v/>
      </c>
      <c r="E22" s="282">
        <f>'Total Budget'!F24</f>
        <v/>
      </c>
      <c r="F22" s="76" t="n"/>
      <c r="G22" s="283">
        <f>+$D$4</f>
        <v/>
      </c>
      <c r="H22" s="278">
        <f>Task2.1!H22+Task2.2!H22+Task2.3!H22+Task2.4!H22</f>
        <v/>
      </c>
      <c r="I22" s="26" t="n"/>
    </row>
    <row r="23" ht="12.75" customHeight="1" s="74">
      <c r="A23" s="279" t="inlineStr">
        <is>
          <t>Empl. 15:</t>
        </is>
      </c>
      <c r="B23" s="280">
        <f>+'Total Budget'!B25</f>
        <v/>
      </c>
      <c r="C23" s="281">
        <f>+'Total Budget'!C25:D25</f>
        <v/>
      </c>
      <c r="D23" s="281">
        <f>'Total Budget'!E25</f>
        <v/>
      </c>
      <c r="E23" s="282">
        <f>'Total Budget'!F25</f>
        <v/>
      </c>
      <c r="F23" s="76" t="n"/>
      <c r="G23" s="283">
        <f>+$D$4</f>
        <v/>
      </c>
      <c r="H23" s="278">
        <f>Task2.1!H23+Task2.2!H23+Task2.3!H23+Task2.4!H23</f>
        <v/>
      </c>
      <c r="I23" s="26" t="n"/>
    </row>
    <row r="24" ht="12.75" customHeight="1" s="74">
      <c r="A24" s="279" t="inlineStr">
        <is>
          <t>Empl. 16:</t>
        </is>
      </c>
      <c r="B24" s="280">
        <f>+'Total Budget'!B26</f>
        <v/>
      </c>
      <c r="C24" s="281">
        <f>+'Total Budget'!C26:D26</f>
        <v/>
      </c>
      <c r="D24" s="281">
        <f>'Total Budget'!E26</f>
        <v/>
      </c>
      <c r="E24" s="282">
        <f>'Total Budget'!F26</f>
        <v/>
      </c>
      <c r="F24" s="76" t="n"/>
      <c r="G24" s="283">
        <f>+$D$4</f>
        <v/>
      </c>
      <c r="H24" s="278">
        <f>Task2.1!H24+Task2.2!H24+Task2.3!H24+Task2.4!H24</f>
        <v/>
      </c>
      <c r="I24" s="26" t="n"/>
    </row>
    <row r="25" ht="12.75" customHeight="1" s="74">
      <c r="A25" s="279" t="inlineStr">
        <is>
          <t>Empl. 17:</t>
        </is>
      </c>
      <c r="B25" s="280">
        <f>+'Total Budget'!B27</f>
        <v/>
      </c>
      <c r="C25" s="281">
        <f>+'Total Budget'!C27:D27</f>
        <v/>
      </c>
      <c r="D25" s="281">
        <f>'Total Budget'!E27</f>
        <v/>
      </c>
      <c r="E25" s="282">
        <f>'Total Budget'!F27</f>
        <v/>
      </c>
      <c r="F25" s="76" t="n"/>
      <c r="G25" s="283">
        <f>+$D$4</f>
        <v/>
      </c>
      <c r="H25" s="278">
        <f>Task2.1!H25+Task2.2!H25+Task2.3!H25+Task2.4!H25</f>
        <v/>
      </c>
      <c r="I25" s="26" t="n"/>
    </row>
    <row r="26" ht="12.75" customHeight="1" s="74">
      <c r="A26" s="279" t="inlineStr">
        <is>
          <t>Empl. 18:</t>
        </is>
      </c>
      <c r="B26" s="280">
        <f>+'Total Budget'!B28</f>
        <v/>
      </c>
      <c r="C26" s="281">
        <f>+'Total Budget'!C28:D28</f>
        <v/>
      </c>
      <c r="D26" s="281">
        <f>'Total Budget'!E28</f>
        <v/>
      </c>
      <c r="E26" s="282">
        <f>'Total Budget'!F28</f>
        <v/>
      </c>
      <c r="F26" s="76" t="n"/>
      <c r="G26" s="283">
        <f>+$D$4</f>
        <v/>
      </c>
      <c r="H26" s="278">
        <f>Task2.1!H26+Task2.2!H26+Task2.3!H26+Task2.4!H26</f>
        <v/>
      </c>
      <c r="I26" s="26" t="n"/>
    </row>
    <row r="27" ht="12.75" customHeight="1" s="74">
      <c r="A27" s="279" t="inlineStr">
        <is>
          <t>Empl. 19:</t>
        </is>
      </c>
      <c r="B27" s="280">
        <f>+'Total Budget'!B29</f>
        <v/>
      </c>
      <c r="C27" s="281">
        <f>+'Total Budget'!C29:D29</f>
        <v/>
      </c>
      <c r="D27" s="281">
        <f>'Total Budget'!E29</f>
        <v/>
      </c>
      <c r="E27" s="282">
        <f>'Total Budget'!F29</f>
        <v/>
      </c>
      <c r="F27" s="76" t="n"/>
      <c r="G27" s="283">
        <f>+$D$4</f>
        <v/>
      </c>
      <c r="H27" s="278">
        <f>Task2.1!H27+Task2.2!H27+Task2.3!H27+Task2.4!H27</f>
        <v/>
      </c>
      <c r="I27" s="26" t="n"/>
    </row>
    <row r="28" ht="13.5" customHeight="1" s="74">
      <c r="A28" s="284" t="inlineStr">
        <is>
          <t>Empl. 20:</t>
        </is>
      </c>
      <c r="B28" s="285">
        <f>+'Total Budget'!B30</f>
        <v/>
      </c>
      <c r="C28" s="286">
        <f>+'Total Budget'!C30:D30</f>
        <v/>
      </c>
      <c r="D28" s="286">
        <f>'Total Budget'!E30</f>
        <v/>
      </c>
      <c r="E28" s="287">
        <f>'Total Budget'!F30</f>
        <v/>
      </c>
      <c r="F28" s="288" t="n"/>
      <c r="G28" s="289">
        <f>+$D$4</f>
        <v/>
      </c>
      <c r="H28" s="278">
        <f>Task2.1!H28+Task2.2!H28+Task2.3!H28+Task2.4!H28</f>
        <v/>
      </c>
      <c r="I28" s="26" t="n"/>
    </row>
    <row r="29" ht="13.5" customHeight="1" s="74">
      <c r="B29" s="85" t="n"/>
      <c r="C29" s="86" t="inlineStr">
        <is>
          <t>Total, Direct Labor</t>
        </is>
      </c>
      <c r="E29" s="54" t="inlineStr">
        <is>
          <t>* Including social benefits</t>
        </is>
      </c>
      <c r="H29" s="290">
        <f>SUM(H9:H28)</f>
        <v/>
      </c>
      <c r="I29" s="56" t="n"/>
    </row>
    <row r="30" ht="13.5" customHeight="1" s="74">
      <c r="B30" s="85" t="n"/>
      <c r="C30" s="86" t="inlineStr">
        <is>
          <t>Overhead - n/a (Federal F&amp;A)</t>
        </is>
      </c>
      <c r="G30" s="291" t="n"/>
      <c r="H30" s="292" t="n">
        <v>0</v>
      </c>
      <c r="I30" s="56" t="n"/>
    </row>
    <row r="31" ht="13.5" customFormat="1" customHeight="1" s="27">
      <c r="B31" s="81" t="n"/>
      <c r="C31" s="103" t="inlineStr">
        <is>
          <t>Subtotal, Direct Labor + Overhead</t>
        </is>
      </c>
      <c r="H31" s="293" t="n"/>
      <c r="I31" s="294">
        <f>+H30+H29</f>
        <v/>
      </c>
    </row>
    <row r="32" ht="18" customHeight="1" s="74">
      <c r="B32" s="266" t="inlineStr">
        <is>
          <t>II. Equipment</t>
        </is>
      </c>
      <c r="C32" s="25" t="n"/>
      <c r="I32" s="26" t="n"/>
    </row>
    <row r="33" ht="39.75" customFormat="1" customHeight="1" s="27">
      <c r="B33" s="522" t="inlineStr">
        <is>
          <t>Purchased Equipment Description</t>
        </is>
      </c>
      <c r="C33" s="503" t="n"/>
      <c r="D33" s="268" t="inlineStr">
        <is>
          <t>Purchased Cost ($/unit)</t>
        </is>
      </c>
      <c r="E33" s="533" t="inlineStr">
        <is>
          <t>No. of Units</t>
        </is>
      </c>
      <c r="F33" s="533" t="inlineStr">
        <is>
          <t>% On Task</t>
        </is>
      </c>
      <c r="G33" s="533" t="inlineStr">
        <is>
          <t xml:space="preserve">% Annual Depreciation </t>
        </is>
      </c>
      <c r="H33" s="533" t="inlineStr">
        <is>
          <t>Depreciation ($)</t>
        </is>
      </c>
      <c r="I33" s="98" t="n"/>
    </row>
    <row r="34" ht="12.75" customHeight="1" s="74">
      <c r="A34" s="272" t="inlineStr">
        <is>
          <t>Item 1</t>
        </is>
      </c>
      <c r="B34" s="543">
        <f>+'Total Budget'!B36</f>
        <v/>
      </c>
      <c r="C34" s="525" t="n"/>
      <c r="D34" s="295">
        <f>+'Total Budget'!D36</f>
        <v/>
      </c>
      <c r="E34" s="296">
        <f>+'Total Budget'!E36</f>
        <v/>
      </c>
      <c r="F34" s="297" t="n"/>
      <c r="G34" s="298" t="n">
        <v>0.333333</v>
      </c>
      <c r="H34" s="299">
        <f>Task2.1!H34+Task2.2!H34+Task2.3!H34+Task2.4!H34</f>
        <v/>
      </c>
      <c r="I34" s="26" t="n"/>
    </row>
    <row r="35" ht="12.75" customHeight="1" s="74">
      <c r="A35" s="279" t="inlineStr">
        <is>
          <t>Item 2</t>
        </is>
      </c>
      <c r="B35" s="519">
        <f>+'Total Budget'!B37</f>
        <v/>
      </c>
      <c r="C35" s="514" t="n"/>
      <c r="D35" s="300">
        <f>+'Total Budget'!D37</f>
        <v/>
      </c>
      <c r="E35" s="301">
        <f>+'Total Budget'!E37</f>
        <v/>
      </c>
      <c r="F35" s="302" t="n"/>
      <c r="G35" s="77" t="n">
        <v>0.333333</v>
      </c>
      <c r="H35" s="299">
        <f>Task2.1!H35+Task2.2!H35+Task2.3!H35+Task2.4!H35</f>
        <v/>
      </c>
      <c r="I35" s="26" t="n"/>
    </row>
    <row r="36" ht="12.75" customHeight="1" s="74">
      <c r="A36" s="279" t="inlineStr">
        <is>
          <t>Item 3</t>
        </is>
      </c>
      <c r="B36" s="519">
        <f>+'Total Budget'!B38</f>
        <v/>
      </c>
      <c r="C36" s="514" t="n"/>
      <c r="D36" s="300">
        <f>+'Total Budget'!D38</f>
        <v/>
      </c>
      <c r="E36" s="301">
        <f>+'Total Budget'!E38</f>
        <v/>
      </c>
      <c r="F36" s="302" t="n"/>
      <c r="G36" s="77" t="n">
        <v>0.333333</v>
      </c>
      <c r="H36" s="299">
        <f>Task2.1!H36+Task2.2!H36+Task2.3!H36+Task2.4!H36</f>
        <v/>
      </c>
      <c r="I36" s="26" t="n"/>
    </row>
    <row r="37" ht="12.75" customHeight="1" s="74">
      <c r="A37" s="279" t="inlineStr">
        <is>
          <t>Item 4</t>
        </is>
      </c>
      <c r="B37" s="519">
        <f>+'Total Budget'!B39</f>
        <v/>
      </c>
      <c r="C37" s="514" t="n"/>
      <c r="D37" s="300">
        <f>+'Total Budget'!D39</f>
        <v/>
      </c>
      <c r="E37" s="301">
        <f>+'Total Budget'!E39</f>
        <v/>
      </c>
      <c r="F37" s="302" t="n"/>
      <c r="G37" s="77" t="n">
        <v>0.333333</v>
      </c>
      <c r="H37" s="299">
        <f>Task2.1!H37+Task2.2!H37+Task2.3!H37+Task2.4!H37</f>
        <v/>
      </c>
      <c r="I37" s="26" t="n"/>
    </row>
    <row r="38" ht="12.75" customHeight="1" s="74">
      <c r="A38" s="279" t="inlineStr">
        <is>
          <t>Item 5</t>
        </is>
      </c>
      <c r="B38" s="519">
        <f>+'Total Budget'!B40</f>
        <v/>
      </c>
      <c r="C38" s="514" t="n"/>
      <c r="D38" s="300">
        <f>+'Total Budget'!D40</f>
        <v/>
      </c>
      <c r="E38" s="301">
        <f>+'Total Budget'!E40</f>
        <v/>
      </c>
      <c r="F38" s="302" t="n"/>
      <c r="G38" s="77" t="n">
        <v>0.333333</v>
      </c>
      <c r="H38" s="299">
        <f>Task2.1!H38+Task2.2!H38+Task2.3!H38+Task2.4!H38</f>
        <v/>
      </c>
      <c r="I38" s="26" t="n"/>
    </row>
    <row r="39" ht="12.75" customHeight="1" s="74">
      <c r="A39" s="279" t="inlineStr">
        <is>
          <t>Item 6</t>
        </is>
      </c>
      <c r="B39" s="519">
        <f>+'Total Budget'!B41</f>
        <v/>
      </c>
      <c r="C39" s="514" t="n"/>
      <c r="D39" s="300">
        <f>+'Total Budget'!D41</f>
        <v/>
      </c>
      <c r="E39" s="301">
        <f>+'Total Budget'!E41</f>
        <v/>
      </c>
      <c r="F39" s="302" t="n"/>
      <c r="G39" s="77" t="n">
        <v>0.333333</v>
      </c>
      <c r="H39" s="299">
        <f>Task2.1!H39+Task2.2!H39+Task2.3!H39+Task2.4!H39</f>
        <v/>
      </c>
      <c r="I39" s="26" t="n"/>
    </row>
    <row r="40" ht="12.75" customHeight="1" s="74">
      <c r="A40" s="279" t="inlineStr">
        <is>
          <t>Item 7</t>
        </is>
      </c>
      <c r="B40" s="519">
        <f>+'Total Budget'!B42</f>
        <v/>
      </c>
      <c r="C40" s="514" t="n"/>
      <c r="D40" s="300">
        <f>+'Total Budget'!D42</f>
        <v/>
      </c>
      <c r="E40" s="301">
        <f>+'Total Budget'!E42</f>
        <v/>
      </c>
      <c r="F40" s="302" t="n"/>
      <c r="G40" s="77" t="n">
        <v>0.333333</v>
      </c>
      <c r="H40" s="299">
        <f>Task2.1!H40+Task2.2!H40+Task2.3!H40+Task2.4!H40</f>
        <v/>
      </c>
      <c r="I40" s="26" t="n"/>
    </row>
    <row r="41" ht="12.75" customHeight="1" s="74">
      <c r="A41" s="279" t="inlineStr">
        <is>
          <t>Item 8</t>
        </is>
      </c>
      <c r="B41" s="519">
        <f>+'Total Budget'!B43</f>
        <v/>
      </c>
      <c r="C41" s="514" t="n"/>
      <c r="D41" s="300">
        <f>+'Total Budget'!D43</f>
        <v/>
      </c>
      <c r="E41" s="301">
        <f>+'Total Budget'!E43</f>
        <v/>
      </c>
      <c r="F41" s="302" t="n"/>
      <c r="G41" s="77" t="n">
        <v>0.333333</v>
      </c>
      <c r="H41" s="299">
        <f>Task2.1!H41+Task2.2!H41+Task2.3!H41+Task2.4!H41</f>
        <v/>
      </c>
      <c r="I41" s="26" t="n"/>
    </row>
    <row r="42" ht="12.75" customHeight="1" s="74">
      <c r="A42" s="279" t="inlineStr">
        <is>
          <t>Item 9</t>
        </is>
      </c>
      <c r="B42" s="519">
        <f>+'Total Budget'!B44</f>
        <v/>
      </c>
      <c r="C42" s="514" t="n"/>
      <c r="D42" s="300">
        <f>+'Total Budget'!D44</f>
        <v/>
      </c>
      <c r="E42" s="301">
        <f>+'Total Budget'!E44</f>
        <v/>
      </c>
      <c r="F42" s="302" t="n"/>
      <c r="G42" s="77" t="n">
        <v>0.333333</v>
      </c>
      <c r="H42" s="299">
        <f>Task2.1!H42+Task2.2!H42+Task2.3!H42+Task2.4!H42</f>
        <v/>
      </c>
      <c r="I42" s="26" t="n"/>
    </row>
    <row r="43" ht="13.5" customHeight="1" s="74">
      <c r="A43" s="284" t="inlineStr">
        <is>
          <t>Item 10</t>
        </is>
      </c>
      <c r="B43" s="540">
        <f>+'Total Budget'!B45</f>
        <v/>
      </c>
      <c r="C43" s="541" t="n"/>
      <c r="D43" s="303">
        <f>+'Total Budget'!D45</f>
        <v/>
      </c>
      <c r="E43" s="304">
        <f>+'Total Budget'!E45</f>
        <v/>
      </c>
      <c r="F43" s="305" t="n"/>
      <c r="G43" s="306" t="n">
        <v>0.333333</v>
      </c>
      <c r="H43" s="299">
        <f>Task2.1!H43+Task2.2!H43+Task2.3!H43+Task2.4!H43</f>
        <v/>
      </c>
      <c r="I43" s="26" t="n"/>
    </row>
    <row r="44" ht="13.5" customFormat="1" customHeight="1" s="27">
      <c r="B44" s="307" t="n"/>
      <c r="C44" s="103" t="inlineStr">
        <is>
          <t>Subtotal, Purchased Equipment</t>
        </is>
      </c>
      <c r="D44" s="82" t="n"/>
      <c r="H44" s="308">
        <f>+SUM(H34:H43)</f>
        <v/>
      </c>
      <c r="I44" s="84" t="n"/>
    </row>
    <row r="45" ht="13.5" customFormat="1" customHeight="1" s="27">
      <c r="B45" s="309" t="n"/>
      <c r="C45" s="103" t="n"/>
      <c r="D45" s="82" t="n"/>
      <c r="H45" s="310" t="n"/>
      <c r="I45" s="84" t="n"/>
    </row>
    <row r="46" ht="36" customFormat="1" customHeight="1" s="27">
      <c r="B46" s="546" t="inlineStr">
        <is>
          <t>Leased Equipment Description</t>
        </is>
      </c>
      <c r="C46" s="503" t="n"/>
      <c r="D46" s="533" t="inlineStr">
        <is>
          <t>Monthly Lease Cost ($/unit)</t>
        </is>
      </c>
      <c r="E46" s="533" t="inlineStr">
        <is>
          <t>No. of Units</t>
        </is>
      </c>
      <c r="F46" s="533" t="inlineStr">
        <is>
          <t>% On Task</t>
        </is>
      </c>
      <c r="G46" s="124" t="n"/>
      <c r="H46" s="533" t="inlineStr">
        <is>
          <t>Total Leasing Cost ($)</t>
        </is>
      </c>
      <c r="I46" s="69" t="n"/>
    </row>
    <row r="47" ht="12.75" customHeight="1" s="74">
      <c r="A47" s="272" t="inlineStr">
        <is>
          <t>Item 1</t>
        </is>
      </c>
      <c r="B47" s="543">
        <f>+'Total Budget'!B49</f>
        <v/>
      </c>
      <c r="C47" s="525" t="n"/>
      <c r="D47" s="295">
        <f>+'Total Budget'!D49</f>
        <v/>
      </c>
      <c r="E47" s="296">
        <f>+'Total Budget'!E49</f>
        <v/>
      </c>
      <c r="F47" s="297" t="n"/>
      <c r="G47" s="311" t="n"/>
      <c r="H47" s="278">
        <f>Task2.1!H47+Task2.2!H47+Task2.3!H47+Task2.4!H47</f>
        <v/>
      </c>
      <c r="I47" s="26" t="n"/>
    </row>
    <row r="48" ht="12.75" customHeight="1" s="74">
      <c r="A48" s="279" t="inlineStr">
        <is>
          <t>Item 2</t>
        </is>
      </c>
      <c r="B48" s="519">
        <f>+'Total Budget'!B50</f>
        <v/>
      </c>
      <c r="C48" s="514" t="n"/>
      <c r="D48" s="300">
        <f>+'Total Budget'!D50</f>
        <v/>
      </c>
      <c r="E48" s="301">
        <f>+'Total Budget'!E50</f>
        <v/>
      </c>
      <c r="F48" s="302" t="n"/>
      <c r="G48" s="311" t="n"/>
      <c r="H48" s="299">
        <f>Task2.1!H48+Task2.2!H48+Task2.3!H48+Task2.4!H48</f>
        <v/>
      </c>
      <c r="I48" s="26" t="n"/>
    </row>
    <row r="49" ht="12.75" customHeight="1" s="74">
      <c r="A49" s="279" t="inlineStr">
        <is>
          <t>Item 3</t>
        </is>
      </c>
      <c r="B49" s="519">
        <f>+'Total Budget'!B51</f>
        <v/>
      </c>
      <c r="C49" s="514" t="n"/>
      <c r="D49" s="300">
        <f>+'Total Budget'!D51</f>
        <v/>
      </c>
      <c r="E49" s="301">
        <f>+'Total Budget'!E51</f>
        <v/>
      </c>
      <c r="F49" s="302" t="n"/>
      <c r="G49" s="311" t="n"/>
      <c r="H49" s="299">
        <f>Task2.1!H49+Task2.2!H49+Task2.3!H49+Task2.4!H49</f>
        <v/>
      </c>
      <c r="I49" s="26" t="n"/>
    </row>
    <row r="50" ht="12.75" customHeight="1" s="74">
      <c r="A50" s="279" t="inlineStr">
        <is>
          <t>Item 4</t>
        </is>
      </c>
      <c r="B50" s="519">
        <f>+'Total Budget'!B52</f>
        <v/>
      </c>
      <c r="C50" s="514" t="n"/>
      <c r="D50" s="300">
        <f>+'Total Budget'!D52</f>
        <v/>
      </c>
      <c r="E50" s="301">
        <f>+'Total Budget'!E52</f>
        <v/>
      </c>
      <c r="F50" s="302" t="n"/>
      <c r="G50" s="311" t="n"/>
      <c r="H50" s="299">
        <f>Task2.1!H50+Task2.2!H50+Task2.3!H50+Task2.4!H50</f>
        <v/>
      </c>
      <c r="I50" s="26" t="n"/>
    </row>
    <row r="51" ht="12.75" customHeight="1" s="74">
      <c r="A51" s="279" t="inlineStr">
        <is>
          <t>Item 5</t>
        </is>
      </c>
      <c r="B51" s="519">
        <f>+'Total Budget'!B53</f>
        <v/>
      </c>
      <c r="C51" s="514" t="n"/>
      <c r="D51" s="300">
        <f>+'Total Budget'!D53</f>
        <v/>
      </c>
      <c r="E51" s="301">
        <f>+'Total Budget'!E53</f>
        <v/>
      </c>
      <c r="F51" s="302" t="n"/>
      <c r="G51" s="311" t="n"/>
      <c r="H51" s="299">
        <f>Task2.1!H51+Task2.2!H51+Task2.3!H51+Task2.4!H51</f>
        <v/>
      </c>
      <c r="I51" s="26" t="n"/>
    </row>
    <row r="52" ht="12.75" customHeight="1" s="74">
      <c r="A52" s="279" t="inlineStr">
        <is>
          <t>Item 6</t>
        </is>
      </c>
      <c r="B52" s="519">
        <f>+'Total Budget'!B54</f>
        <v/>
      </c>
      <c r="C52" s="514" t="n"/>
      <c r="D52" s="300">
        <f>+'Total Budget'!D54</f>
        <v/>
      </c>
      <c r="E52" s="301">
        <f>+'Total Budget'!E54</f>
        <v/>
      </c>
      <c r="F52" s="302" t="n"/>
      <c r="G52" s="311" t="n"/>
      <c r="H52" s="299">
        <f>Task2.1!H52+Task2.2!H52+Task2.3!H52+Task2.4!H52</f>
        <v/>
      </c>
      <c r="I52" s="26" t="n"/>
    </row>
    <row r="53" ht="12.75" customHeight="1" s="74">
      <c r="A53" s="279" t="inlineStr">
        <is>
          <t>Item 7</t>
        </is>
      </c>
      <c r="B53" s="519">
        <f>+'Total Budget'!B55</f>
        <v/>
      </c>
      <c r="C53" s="514" t="n"/>
      <c r="D53" s="300">
        <f>+'Total Budget'!D55</f>
        <v/>
      </c>
      <c r="E53" s="301">
        <f>+'Total Budget'!E55</f>
        <v/>
      </c>
      <c r="F53" s="302" t="n"/>
      <c r="G53" s="311" t="n"/>
      <c r="H53" s="299">
        <f>Task2.1!H53+Task2.2!H53+Task2.3!H53+Task2.4!H53</f>
        <v/>
      </c>
      <c r="I53" s="26" t="n"/>
    </row>
    <row r="54" ht="12.75" customHeight="1" s="74">
      <c r="A54" s="279" t="inlineStr">
        <is>
          <t>Item 8</t>
        </is>
      </c>
      <c r="B54" s="519">
        <f>+'Total Budget'!B56</f>
        <v/>
      </c>
      <c r="C54" s="514" t="n"/>
      <c r="D54" s="300">
        <f>+'Total Budget'!D56</f>
        <v/>
      </c>
      <c r="E54" s="301">
        <f>+'Total Budget'!E56</f>
        <v/>
      </c>
      <c r="F54" s="302" t="n"/>
      <c r="G54" s="311" t="n"/>
      <c r="H54" s="299">
        <f>Task2.1!H54+Task2.2!H54+Task2.3!H54+Task2.4!H54</f>
        <v/>
      </c>
      <c r="I54" s="26" t="n"/>
    </row>
    <row r="55" ht="12.75" customHeight="1" s="74">
      <c r="A55" s="279" t="inlineStr">
        <is>
          <t>Item 9</t>
        </is>
      </c>
      <c r="B55" s="519">
        <f>+'Total Budget'!B57</f>
        <v/>
      </c>
      <c r="C55" s="514" t="n"/>
      <c r="D55" s="300">
        <f>+'Total Budget'!D57</f>
        <v/>
      </c>
      <c r="E55" s="301">
        <f>+'Total Budget'!E57</f>
        <v/>
      </c>
      <c r="F55" s="302" t="n"/>
      <c r="G55" s="311" t="n"/>
      <c r="H55" s="299">
        <f>Task2.1!H55+Task2.2!H55+Task2.3!H55+Task2.4!H55</f>
        <v/>
      </c>
      <c r="I55" s="26" t="n"/>
    </row>
    <row r="56" ht="13.5" customHeight="1" s="74">
      <c r="A56" s="284" t="inlineStr">
        <is>
          <t>Item 10</t>
        </is>
      </c>
      <c r="B56" s="540">
        <f>+'Total Budget'!B58</f>
        <v/>
      </c>
      <c r="C56" s="541" t="n"/>
      <c r="D56" s="303">
        <f>+'Total Budget'!D58</f>
        <v/>
      </c>
      <c r="E56" s="304">
        <f>+'Total Budget'!E58</f>
        <v/>
      </c>
      <c r="F56" s="305" t="n"/>
      <c r="G56" s="312" t="n"/>
      <c r="H56" s="313">
        <f>Task2.1!H56+Task2.2!H56+Task2.3!H56+Task2.4!H56</f>
        <v/>
      </c>
      <c r="I56" s="26" t="n"/>
    </row>
    <row r="57" ht="13.5" customFormat="1" customHeight="1" s="27">
      <c r="B57" s="307" t="n"/>
      <c r="C57" s="314" t="inlineStr">
        <is>
          <t>Subtotal, Leased Equipment</t>
        </is>
      </c>
      <c r="D57" s="315" t="n"/>
      <c r="E57" s="316" t="n"/>
      <c r="F57" s="316" t="n"/>
      <c r="G57" s="317" t="n"/>
      <c r="H57" s="308">
        <f>+SUM(H47:H56)</f>
        <v/>
      </c>
      <c r="I57" s="84" t="n"/>
    </row>
    <row r="58" ht="13.5" customFormat="1" customHeight="1" s="27">
      <c r="B58" s="81" t="n"/>
      <c r="C58" s="103" t="inlineStr">
        <is>
          <t>Subtotal, Purchased or Leased Equipment</t>
        </is>
      </c>
      <c r="E58" s="27" t="inlineStr">
        <is>
          <t xml:space="preserve">  </t>
        </is>
      </c>
      <c r="H58" s="95" t="n"/>
      <c r="I58" s="318">
        <f>+H57+H44</f>
        <v/>
      </c>
    </row>
    <row r="59" ht="18" customHeight="1" s="74">
      <c r="B59" s="266" t="inlineStr">
        <is>
          <t>III. Expendable Materials &amp; Supplies</t>
        </is>
      </c>
      <c r="C59" s="25" t="n"/>
      <c r="I59" s="26" t="n"/>
    </row>
    <row r="60" ht="12.75" customHeight="1" s="74">
      <c r="A60" s="319" t="n"/>
      <c r="B60" s="532" t="inlineStr">
        <is>
          <t>Description</t>
        </is>
      </c>
      <c r="C60" s="508" t="n"/>
      <c r="D60" s="508" t="n"/>
      <c r="E60" s="508" t="n"/>
      <c r="F60" s="508" t="n"/>
      <c r="G60" s="503" t="n"/>
      <c r="H60" s="533" t="inlineStr">
        <is>
          <t>Cost  ($)</t>
        </is>
      </c>
      <c r="I60" s="26" t="n"/>
    </row>
    <row r="61" ht="12.75" customHeight="1" s="74">
      <c r="A61" s="320" t="inlineStr">
        <is>
          <t>Item 1</t>
        </is>
      </c>
      <c r="B61" s="539">
        <f>+'Total Budget'!B63:G63</f>
        <v/>
      </c>
      <c r="C61" s="521" t="n"/>
      <c r="D61" s="521" t="n"/>
      <c r="E61" s="521" t="n"/>
      <c r="F61" s="521" t="n"/>
      <c r="G61" s="525" t="n"/>
      <c r="H61" s="278">
        <f>Task2.1!H61+Task2.2!H61+Task2.3!H61+Task2.4!H61</f>
        <v/>
      </c>
      <c r="I61" s="26" t="n"/>
    </row>
    <row r="62" ht="12.75" customHeight="1" s="74">
      <c r="A62" s="321" t="inlineStr">
        <is>
          <t>Item 2</t>
        </is>
      </c>
      <c r="B62" s="516">
        <f>+'Total Budget'!B64:G64</f>
        <v/>
      </c>
      <c r="C62" s="517" t="n"/>
      <c r="D62" s="517" t="n"/>
      <c r="E62" s="517" t="n"/>
      <c r="F62" s="517" t="n"/>
      <c r="G62" s="514" t="n"/>
      <c r="H62" s="299">
        <f>Task2.1!H62+Task2.2!H62+Task2.3!H62+Task2.4!H62</f>
        <v/>
      </c>
      <c r="I62" s="26" t="n"/>
    </row>
    <row r="63" ht="12.75" customHeight="1" s="74">
      <c r="A63" s="321" t="inlineStr">
        <is>
          <t>Item 3</t>
        </is>
      </c>
      <c r="B63" s="516">
        <f>+'Total Budget'!B65:G65</f>
        <v/>
      </c>
      <c r="C63" s="517" t="n"/>
      <c r="D63" s="517" t="n"/>
      <c r="E63" s="517" t="n"/>
      <c r="F63" s="517" t="n"/>
      <c r="G63" s="514" t="n"/>
      <c r="H63" s="299">
        <f>Task2.1!H63+Task2.2!H63+Task2.3!H63+Task2.4!H63</f>
        <v/>
      </c>
      <c r="I63" s="26" t="n"/>
    </row>
    <row r="64" ht="12.75" customHeight="1" s="74">
      <c r="A64" s="321" t="inlineStr">
        <is>
          <t>Item 4</t>
        </is>
      </c>
      <c r="B64" s="516">
        <f>+'Total Budget'!B66:G66</f>
        <v/>
      </c>
      <c r="C64" s="517" t="n"/>
      <c r="D64" s="517" t="n"/>
      <c r="E64" s="517" t="n"/>
      <c r="F64" s="517" t="n"/>
      <c r="G64" s="514" t="n"/>
      <c r="H64" s="299">
        <f>Task2.1!H64+Task2.2!H64+Task2.3!H64+Task2.4!H64</f>
        <v/>
      </c>
      <c r="I64" s="26" t="n"/>
    </row>
    <row r="65" ht="12.75" customHeight="1" s="74">
      <c r="A65" s="321" t="inlineStr">
        <is>
          <t>Item 5</t>
        </is>
      </c>
      <c r="B65" s="516">
        <f>+'Total Budget'!B67:G67</f>
        <v/>
      </c>
      <c r="C65" s="517" t="n"/>
      <c r="D65" s="517" t="n"/>
      <c r="E65" s="517" t="n"/>
      <c r="F65" s="517" t="n"/>
      <c r="G65" s="514" t="n"/>
      <c r="H65" s="299">
        <f>Task2.1!H65+Task2.2!H65+Task2.3!H65+Task2.4!H65</f>
        <v/>
      </c>
      <c r="I65" s="26" t="n"/>
    </row>
    <row r="66" ht="12.75" customHeight="1" s="74">
      <c r="A66" s="321" t="inlineStr">
        <is>
          <t>Item 6</t>
        </is>
      </c>
      <c r="B66" s="516">
        <f>+'Total Budget'!B68:G68</f>
        <v/>
      </c>
      <c r="C66" s="517" t="n"/>
      <c r="D66" s="517" t="n"/>
      <c r="E66" s="517" t="n"/>
      <c r="F66" s="517" t="n"/>
      <c r="G66" s="514" t="n"/>
      <c r="H66" s="299">
        <f>Task2.1!H66+Task2.2!H66+Task2.3!H66+Task2.4!H66</f>
        <v/>
      </c>
      <c r="I66" s="26" t="n"/>
    </row>
    <row r="67" ht="12.75" customHeight="1" s="74">
      <c r="A67" s="321" t="inlineStr">
        <is>
          <t>Item 7</t>
        </is>
      </c>
      <c r="B67" s="516">
        <f>+'Total Budget'!B69:G69</f>
        <v/>
      </c>
      <c r="C67" s="517" t="n"/>
      <c r="D67" s="517" t="n"/>
      <c r="E67" s="517" t="n"/>
      <c r="F67" s="517" t="n"/>
      <c r="G67" s="514" t="n"/>
      <c r="H67" s="299">
        <f>Task2.1!H67+Task2.2!H67+Task2.3!H67+Task2.4!H67</f>
        <v/>
      </c>
      <c r="I67" s="26" t="n"/>
    </row>
    <row r="68" ht="12.75" customHeight="1" s="74">
      <c r="A68" s="321" t="inlineStr">
        <is>
          <t>Item 8</t>
        </is>
      </c>
      <c r="B68" s="516">
        <f>+'Total Budget'!B70:G70</f>
        <v/>
      </c>
      <c r="C68" s="517" t="n"/>
      <c r="D68" s="517" t="n"/>
      <c r="E68" s="517" t="n"/>
      <c r="F68" s="517" t="n"/>
      <c r="G68" s="514" t="n"/>
      <c r="H68" s="299">
        <f>Task2.1!H68+Task2.2!H68+Task2.3!H68+Task2.4!H68</f>
        <v/>
      </c>
      <c r="I68" s="26" t="n"/>
    </row>
    <row r="69" ht="12.75" customHeight="1" s="74">
      <c r="A69" s="321" t="inlineStr">
        <is>
          <t>Item 9</t>
        </is>
      </c>
      <c r="B69" s="516">
        <f>+'Total Budget'!B71:G71</f>
        <v/>
      </c>
      <c r="C69" s="517" t="n"/>
      <c r="D69" s="517" t="n"/>
      <c r="E69" s="517" t="n"/>
      <c r="F69" s="517" t="n"/>
      <c r="G69" s="514" t="n"/>
      <c r="H69" s="299">
        <f>Task2.1!H69+Task2.2!H69+Task2.3!H69+Task2.4!H69</f>
        <v/>
      </c>
      <c r="I69" s="26" t="n"/>
    </row>
    <row r="70" ht="13.5" customHeight="1" s="74">
      <c r="A70" s="322" t="inlineStr">
        <is>
          <t>Item 10</t>
        </is>
      </c>
      <c r="B70" s="553">
        <f>+'Total Budget'!B72:G72</f>
        <v/>
      </c>
      <c r="C70" s="554" t="n"/>
      <c r="D70" s="554" t="n"/>
      <c r="E70" s="554" t="n"/>
      <c r="F70" s="554" t="n"/>
      <c r="G70" s="541" t="n"/>
      <c r="H70" s="323">
        <f>Task2.1!H70+Task2.2!H70+Task2.3!H70+Task2.4!H70</f>
        <v/>
      </c>
      <c r="I70" s="26" t="n"/>
    </row>
    <row r="71" ht="18" customFormat="1" customHeight="1" s="27">
      <c r="B71" s="307" t="n"/>
      <c r="C71" s="314" t="inlineStr">
        <is>
          <t>Subtotal, Expendable Materials &amp; Supplies</t>
        </is>
      </c>
      <c r="D71" s="316" t="n"/>
      <c r="E71" s="316" t="n"/>
      <c r="F71" s="316" t="n"/>
      <c r="G71" s="316" t="n"/>
      <c r="H71" s="293" t="n"/>
      <c r="I71" s="318">
        <f>+SUM(H61:H70)</f>
        <v/>
      </c>
    </row>
    <row r="72" ht="12" customFormat="1" customHeight="1" s="27">
      <c r="B72" s="309" t="n"/>
      <c r="C72" s="324" t="n"/>
      <c r="D72" s="325" t="n"/>
      <c r="E72" s="325" t="n"/>
      <c r="F72" s="325" t="n"/>
      <c r="G72" s="325" t="n"/>
      <c r="H72" s="326" t="n"/>
      <c r="I72" s="327" t="n"/>
    </row>
    <row r="73" ht="12.75" customFormat="1" customHeight="1" s="27">
      <c r="A73" s="470" t="n"/>
      <c r="B73" s="328" t="n"/>
      <c r="C73" s="329" t="n"/>
      <c r="D73" s="330" t="n"/>
      <c r="E73" s="331" t="n"/>
      <c r="F73" s="331" t="n"/>
      <c r="G73" s="332" t="n"/>
      <c r="H73" s="333" t="n"/>
      <c r="I73" s="333" t="n"/>
    </row>
    <row r="74" ht="12.75" customFormat="1" customHeight="1" s="27">
      <c r="A74" s="470" t="n"/>
      <c r="B74" s="470" t="n"/>
      <c r="C74" s="20" t="n"/>
      <c r="D74" s="334" t="n"/>
      <c r="E74" s="335" t="n"/>
      <c r="F74" s="335" t="n"/>
      <c r="G74" s="336" t="n"/>
      <c r="H74" s="337" t="n"/>
      <c r="I74" s="337" t="n"/>
    </row>
    <row r="75" ht="15" customFormat="1" customHeight="1" s="27">
      <c r="A75" s="470" t="n"/>
      <c r="B75" s="552" t="inlineStr">
        <is>
          <t>Description / Details</t>
        </is>
      </c>
      <c r="C75" s="505" t="n"/>
      <c r="D75" s="505" t="n"/>
      <c r="E75" s="505" t="n"/>
      <c r="F75" s="505" t="n"/>
      <c r="G75" s="505" t="n"/>
      <c r="H75" s="338" t="inlineStr">
        <is>
          <t>Cost ($)</t>
        </is>
      </c>
      <c r="I75" s="339" t="inlineStr">
        <is>
          <t>Total ($)</t>
        </is>
      </c>
    </row>
    <row r="76" ht="18" customHeight="1" s="74">
      <c r="B76" s="340" t="inlineStr">
        <is>
          <t>IV. Travel</t>
        </is>
      </c>
      <c r="C76" s="25" t="n"/>
      <c r="I76" s="26" t="n"/>
    </row>
    <row r="77" ht="12.75" customHeight="1" s="74">
      <c r="B77" s="341" t="inlineStr">
        <is>
          <t>Foreign Travel</t>
        </is>
      </c>
      <c r="C77" s="342" t="n"/>
      <c r="D77" s="328" t="n"/>
      <c r="E77" s="328" t="n"/>
      <c r="F77" s="328" t="n"/>
      <c r="G77" s="328" t="n"/>
      <c r="H77" s="343" t="n"/>
      <c r="I77" s="26" t="n"/>
    </row>
    <row r="78" ht="39.75" customFormat="1" customHeight="1" s="27">
      <c r="B78" s="522" t="inlineStr">
        <is>
          <t xml:space="preserve"> Destination</t>
        </is>
      </c>
      <c r="C78" s="268" t="inlineStr">
        <is>
          <t>Purpose</t>
        </is>
      </c>
      <c r="D78" s="268" t="inlineStr">
        <is>
          <t>Cost Per Person Per Trip ($)</t>
        </is>
      </c>
      <c r="E78" s="533" t="inlineStr">
        <is>
          <t>No. of Trips</t>
        </is>
      </c>
      <c r="F78" s="533" t="inlineStr">
        <is>
          <t>No. of People Per Trip</t>
        </is>
      </c>
      <c r="G78" s="270" t="inlineStr">
        <is>
          <t>Duration Per Trip (days)</t>
        </is>
      </c>
      <c r="H78" s="533" t="inlineStr">
        <is>
          <t>Cost  ($)</t>
        </is>
      </c>
      <c r="I78" s="98" t="n"/>
    </row>
    <row r="79" ht="12.75" customHeight="1" s="74">
      <c r="A79" s="344" t="inlineStr">
        <is>
          <t>Dest. 1</t>
        </is>
      </c>
      <c r="B79" s="524">
        <f>+'Total Budget'!B81</f>
        <v/>
      </c>
      <c r="C79" s="536">
        <f>+'Total Budget'!C81</f>
        <v/>
      </c>
      <c r="D79" s="347">
        <f>+'Total Budget'!D81</f>
        <v/>
      </c>
      <c r="E79" s="348">
        <f>Task2.1!E79+Task2.2!E79+Task2.3!E79+Task2.4!E79</f>
        <v/>
      </c>
      <c r="F79" s="349">
        <f>+'Total Budget'!F81</f>
        <v/>
      </c>
      <c r="G79" s="350">
        <f>+'Total Budget'!G81</f>
        <v/>
      </c>
      <c r="H79" s="351">
        <f>Task2.1!H79+Task2.2!H79+Task2.3!H79+Task2.4!H79</f>
        <v/>
      </c>
      <c r="I79" s="26" t="n"/>
    </row>
    <row r="80" ht="12.75" customHeight="1" s="74">
      <c r="A80" s="352" t="inlineStr">
        <is>
          <t>Dest. 2</t>
        </is>
      </c>
      <c r="B80" s="527">
        <f>+'Total Budget'!B82</f>
        <v/>
      </c>
      <c r="C80" s="538">
        <f>+'Total Budget'!C82</f>
        <v/>
      </c>
      <c r="D80" s="355">
        <f>+'Total Budget'!D82</f>
        <v/>
      </c>
      <c r="E80" s="356">
        <f>Task2.1!E80+Task2.2!E80+Task2.3!E80+Task2.4!E80</f>
        <v/>
      </c>
      <c r="F80" s="357">
        <f>+'Total Budget'!F82</f>
        <v/>
      </c>
      <c r="G80" s="358">
        <f>+'Total Budget'!G82</f>
        <v/>
      </c>
      <c r="H80" s="359">
        <f>Task2.1!H80+Task2.2!H80+Task2.3!H80+Task2.4!H80</f>
        <v/>
      </c>
      <c r="I80" s="26" t="n"/>
    </row>
    <row r="81" ht="12.75" customHeight="1" s="74">
      <c r="A81" s="352" t="inlineStr">
        <is>
          <t>Dest. 3</t>
        </is>
      </c>
      <c r="B81" s="527">
        <f>+'Total Budget'!B83</f>
        <v/>
      </c>
      <c r="C81" s="538">
        <f>+'Total Budget'!C83</f>
        <v/>
      </c>
      <c r="D81" s="355">
        <f>+'Total Budget'!D83</f>
        <v/>
      </c>
      <c r="E81" s="356">
        <f>Task2.1!E81+Task2.2!E81+Task2.3!E81+Task2.4!E81</f>
        <v/>
      </c>
      <c r="F81" s="357">
        <f>+'Total Budget'!F83</f>
        <v/>
      </c>
      <c r="G81" s="358">
        <f>+'Total Budget'!G83</f>
        <v/>
      </c>
      <c r="H81" s="359">
        <f>Task2.1!H81+Task2.2!H81+Task2.3!H81+Task2.4!H81</f>
        <v/>
      </c>
      <c r="I81" s="26" t="n"/>
    </row>
    <row r="82" ht="12.75" customHeight="1" s="74">
      <c r="A82" s="352" t="inlineStr">
        <is>
          <t>Dest. 4</t>
        </is>
      </c>
      <c r="B82" s="527">
        <f>+'Total Budget'!B84</f>
        <v/>
      </c>
      <c r="C82" s="538">
        <f>+'Total Budget'!C84</f>
        <v/>
      </c>
      <c r="D82" s="355">
        <f>+'Total Budget'!D84</f>
        <v/>
      </c>
      <c r="E82" s="356">
        <f>Task2.1!E82+Task2.2!E82+Task2.3!E82+Task2.4!E82</f>
        <v/>
      </c>
      <c r="F82" s="357">
        <f>+'Total Budget'!F84</f>
        <v/>
      </c>
      <c r="G82" s="358">
        <f>+'Total Budget'!G84</f>
        <v/>
      </c>
      <c r="H82" s="359">
        <f>Task2.1!H82+Task2.2!H82+Task2.3!H82+Task2.4!H82</f>
        <v/>
      </c>
      <c r="I82" s="26" t="n"/>
    </row>
    <row r="83" ht="12.75" customHeight="1" s="74">
      <c r="A83" s="352" t="inlineStr">
        <is>
          <t>Dest. 5</t>
        </is>
      </c>
      <c r="B83" s="527">
        <f>+'Total Budget'!B85</f>
        <v/>
      </c>
      <c r="C83" s="538">
        <f>+'Total Budget'!C85</f>
        <v/>
      </c>
      <c r="D83" s="355">
        <f>+'Total Budget'!D85</f>
        <v/>
      </c>
      <c r="E83" s="356">
        <f>Task2.1!E83+Task2.2!E83+Task2.3!E83+Task2.4!E83</f>
        <v/>
      </c>
      <c r="F83" s="357">
        <f>+'Total Budget'!F85</f>
        <v/>
      </c>
      <c r="G83" s="358">
        <f>+'Total Budget'!G85</f>
        <v/>
      </c>
      <c r="H83" s="359">
        <f>Task2.1!H83+Task2.2!H83+Task2.3!H83+Task2.4!H83</f>
        <v/>
      </c>
      <c r="I83" s="26" t="n"/>
    </row>
    <row r="84" ht="13.5" customHeight="1" s="74">
      <c r="A84" s="360" t="inlineStr">
        <is>
          <t>Dest. 6</t>
        </is>
      </c>
      <c r="B84" s="361">
        <f>+'Total Budget'!B86</f>
        <v/>
      </c>
      <c r="C84" s="362">
        <f>+'Total Budget'!C86</f>
        <v/>
      </c>
      <c r="D84" s="363">
        <f>+'Total Budget'!D86</f>
        <v/>
      </c>
      <c r="E84" s="364">
        <f>Task2.1!E84+Task2.2!E84+Task2.3!E84+Task2.4!E84</f>
        <v/>
      </c>
      <c r="F84" s="365">
        <f>+'Total Budget'!F86</f>
        <v/>
      </c>
      <c r="G84" s="366">
        <f>+'Total Budget'!G86</f>
        <v/>
      </c>
      <c r="H84" s="367">
        <f>Task2.1!H84+Task2.2!H84+Task2.3!H84+Task2.4!H84</f>
        <v/>
      </c>
      <c r="I84" s="26" t="n"/>
    </row>
    <row r="85" ht="13.5" customFormat="1" customHeight="1" s="27">
      <c r="B85" s="307" t="n"/>
      <c r="C85" s="314" t="inlineStr">
        <is>
          <t>Subtotal, Foreign Travel</t>
        </is>
      </c>
      <c r="D85" s="315" t="n"/>
      <c r="E85" s="316" t="n"/>
      <c r="F85" s="316" t="n"/>
      <c r="G85" s="317" t="n"/>
      <c r="H85" s="308">
        <f>+SUM(H79:H84)</f>
        <v/>
      </c>
      <c r="I85" s="84" t="n"/>
    </row>
    <row r="86" ht="12.75" customHeight="1" s="74">
      <c r="B86" s="151" t="inlineStr">
        <is>
          <t>Domestic Travel</t>
        </is>
      </c>
      <c r="C86" s="16" t="n"/>
      <c r="H86" s="368" t="n"/>
      <c r="I86" s="26" t="n"/>
    </row>
    <row r="87" ht="39.75" customFormat="1" customHeight="1" s="27">
      <c r="B87" s="522" t="inlineStr">
        <is>
          <t xml:space="preserve"> Destination</t>
        </is>
      </c>
      <c r="C87" s="268" t="inlineStr">
        <is>
          <t>Purpose</t>
        </is>
      </c>
      <c r="D87" s="268" t="inlineStr">
        <is>
          <t>Cost Per Person Per Trip ($)</t>
        </is>
      </c>
      <c r="E87" s="533" t="inlineStr">
        <is>
          <t>No. of Trips</t>
        </is>
      </c>
      <c r="F87" s="533" t="inlineStr">
        <is>
          <t>No. of People Per Trip</t>
        </is>
      </c>
      <c r="G87" s="270" t="inlineStr">
        <is>
          <t>Duration Per Trip (days)</t>
        </is>
      </c>
      <c r="H87" s="533" t="inlineStr">
        <is>
          <t>Cost  ($)</t>
        </is>
      </c>
      <c r="I87" s="98" t="n"/>
    </row>
    <row r="88" ht="12.75" customHeight="1" s="74">
      <c r="A88" s="344" t="inlineStr">
        <is>
          <t>Dest. 1</t>
        </is>
      </c>
      <c r="B88" s="524">
        <f>+'Total Budget'!B90</f>
        <v/>
      </c>
      <c r="C88" s="536">
        <f>+'Total Budget'!C90</f>
        <v/>
      </c>
      <c r="D88" s="446">
        <f>+'Total Budget'!D90</f>
        <v/>
      </c>
      <c r="E88" s="369">
        <f>Task2.1!E88+Task2.2!E88+Task2.3!E88+Task2.4!E88</f>
        <v/>
      </c>
      <c r="F88" s="349">
        <f>+'Total Budget'!F90</f>
        <v/>
      </c>
      <c r="G88" s="350">
        <f>+'Total Budget'!G90</f>
        <v/>
      </c>
      <c r="H88" s="351">
        <f>Task2.1!H88+Task2.2!H88+Task2.3!H88+Task2.4!H88</f>
        <v/>
      </c>
      <c r="I88" s="56" t="n"/>
    </row>
    <row r="89" ht="12.75" customHeight="1" s="74">
      <c r="A89" s="352" t="inlineStr">
        <is>
          <t>Dest. 2</t>
        </is>
      </c>
      <c r="B89" s="527">
        <f>+'Total Budget'!B91</f>
        <v/>
      </c>
      <c r="C89" s="538">
        <f>+'Total Budget'!C91</f>
        <v/>
      </c>
      <c r="D89" s="447">
        <f>+'Total Budget'!D91</f>
        <v/>
      </c>
      <c r="E89" s="370">
        <f>Task2.1!E89+Task2.2!E89+Task2.3!E89+Task2.4!E89</f>
        <v/>
      </c>
      <c r="F89" s="357">
        <f>+'Total Budget'!F91</f>
        <v/>
      </c>
      <c r="G89" s="358">
        <f>+'Total Budget'!G91</f>
        <v/>
      </c>
      <c r="H89" s="359">
        <f>Task2.1!H89+Task2.2!H89+Task2.3!H89+Task2.4!H89</f>
        <v/>
      </c>
      <c r="I89" s="56" t="n"/>
    </row>
    <row r="90" ht="13.5" customHeight="1" s="74">
      <c r="A90" s="360" t="inlineStr">
        <is>
          <t>Dest. 3</t>
        </is>
      </c>
      <c r="B90" s="361">
        <f>+'Total Budget'!B92</f>
        <v/>
      </c>
      <c r="C90" s="362">
        <f>+'Total Budget'!C92</f>
        <v/>
      </c>
      <c r="D90" s="448">
        <f>+'Total Budget'!D92</f>
        <v/>
      </c>
      <c r="E90" s="371">
        <f>Task2.1!E90+Task2.2!E90+Task2.3!E90+Task2.4!E90</f>
        <v/>
      </c>
      <c r="F90" s="365">
        <f>+'Total Budget'!F92</f>
        <v/>
      </c>
      <c r="G90" s="366">
        <f>+'Total Budget'!G92</f>
        <v/>
      </c>
      <c r="H90" s="367">
        <f>Task2.1!H90+Task2.2!H90+Task2.3!H90+Task2.4!H90</f>
        <v/>
      </c>
      <c r="I90" s="56" t="n"/>
    </row>
    <row r="91" ht="13.5" customFormat="1" customHeight="1" s="27">
      <c r="B91" s="307" t="n"/>
      <c r="C91" s="314" t="inlineStr">
        <is>
          <t>Subtotal, Domestic Travel</t>
        </is>
      </c>
      <c r="D91" s="315" t="n"/>
      <c r="E91" s="316" t="n"/>
      <c r="F91" s="316" t="n"/>
      <c r="G91" s="317" t="n"/>
      <c r="H91" s="308">
        <f>+SUM(H88:H90)</f>
        <v/>
      </c>
      <c r="I91" s="84" t="n"/>
    </row>
    <row r="92" ht="13.5" customFormat="1" customHeight="1" s="27">
      <c r="B92" s="81" t="n"/>
      <c r="C92" s="103" t="inlineStr">
        <is>
          <t>Subtotal, Travel</t>
        </is>
      </c>
      <c r="H92" s="372" t="n"/>
      <c r="I92" s="373">
        <f>+H91+H85</f>
        <v/>
      </c>
    </row>
    <row r="93" ht="18" customHeight="1" s="74">
      <c r="B93" s="266" t="inlineStr">
        <is>
          <t>V. Subcontractors</t>
        </is>
      </c>
      <c r="C93" s="25" t="n"/>
      <c r="I93" s="26" t="n"/>
    </row>
    <row r="94" ht="26.25" customFormat="1" customHeight="1" s="27">
      <c r="B94" s="532" t="inlineStr">
        <is>
          <t>Service to be Performed</t>
        </is>
      </c>
      <c r="C94" s="503" t="n"/>
      <c r="D94" s="374" t="inlineStr">
        <is>
          <t xml:space="preserve">       Name of Subcontractor</t>
        </is>
      </c>
      <c r="E94" s="375" t="n"/>
      <c r="F94" s="376" t="n"/>
      <c r="G94" s="533" t="inlineStr">
        <is>
          <t>Country Service Given</t>
        </is>
      </c>
      <c r="H94" s="533" t="inlineStr">
        <is>
          <t>Cost ($)</t>
        </is>
      </c>
      <c r="I94" s="98" t="n"/>
    </row>
    <row r="95" ht="12.75" customHeight="1" s="74">
      <c r="A95" s="377" t="inlineStr">
        <is>
          <t>Subcont. 1</t>
        </is>
      </c>
      <c r="B95" s="536">
        <f>+'Total Budget'!B97</f>
        <v/>
      </c>
      <c r="C95" s="525" t="n"/>
      <c r="D95" s="537">
        <f>+'Total Budget'!D97</f>
        <v/>
      </c>
      <c r="E95" s="521" t="n"/>
      <c r="F95" s="525" t="n"/>
      <c r="G95" s="560">
        <f>'Total Budget'!G97</f>
        <v/>
      </c>
      <c r="H95" s="379">
        <f>Task2.1!H95+Task2.2!H95+Task2.3!H95+Task2.4!H95</f>
        <v/>
      </c>
      <c r="I95" s="26" t="n"/>
    </row>
    <row r="96" ht="12.75" customHeight="1" s="74">
      <c r="A96" s="377" t="inlineStr">
        <is>
          <t>Subcont. 2</t>
        </is>
      </c>
      <c r="B96" s="538">
        <f>+'Total Budget'!B98</f>
        <v/>
      </c>
      <c r="C96" s="514" t="n"/>
      <c r="D96" s="526">
        <f>+'Total Budget'!D98</f>
        <v/>
      </c>
      <c r="E96" s="517" t="n"/>
      <c r="F96" s="514" t="n"/>
      <c r="G96" s="558">
        <f>'Total Budget'!G98</f>
        <v/>
      </c>
      <c r="H96" s="381">
        <f>Task2.1!H96+Task2.2!H96+Task2.3!H96+Task2.4!H96</f>
        <v/>
      </c>
      <c r="I96" s="26" t="n"/>
    </row>
    <row r="97" ht="12.75" customHeight="1" s="74">
      <c r="A97" s="377" t="inlineStr">
        <is>
          <t>Subcont. 3</t>
        </is>
      </c>
      <c r="B97" s="538">
        <f>+'Total Budget'!B99</f>
        <v/>
      </c>
      <c r="C97" s="514" t="n"/>
      <c r="D97" s="526">
        <f>+'Total Budget'!D99</f>
        <v/>
      </c>
      <c r="E97" s="517" t="n"/>
      <c r="F97" s="514" t="n"/>
      <c r="G97" s="558">
        <f>'Total Budget'!G99</f>
        <v/>
      </c>
      <c r="H97" s="381">
        <f>Task2.1!H97+Task2.2!H97+Task2.3!H97+Task2.4!H97</f>
        <v/>
      </c>
      <c r="I97" s="26" t="n"/>
    </row>
    <row r="98" ht="12.75" customHeight="1" s="74">
      <c r="A98" s="377" t="inlineStr">
        <is>
          <t>Subcont. 4</t>
        </is>
      </c>
      <c r="B98" s="538">
        <f>+'Total Budget'!B100</f>
        <v/>
      </c>
      <c r="C98" s="514" t="n"/>
      <c r="D98" s="526">
        <f>+'Total Budget'!D100</f>
        <v/>
      </c>
      <c r="E98" s="517" t="n"/>
      <c r="F98" s="514" t="n"/>
      <c r="G98" s="558">
        <f>'Total Budget'!G100</f>
        <v/>
      </c>
      <c r="H98" s="381">
        <f>Task2.1!H98+Task2.2!H98+Task2.3!H98+Task2.4!H98</f>
        <v/>
      </c>
      <c r="I98" s="26" t="n"/>
    </row>
    <row r="99" ht="12.75" customHeight="1" s="74">
      <c r="A99" s="377" t="inlineStr">
        <is>
          <t>Subcont. 5</t>
        </is>
      </c>
      <c r="B99" s="538">
        <f>+'Total Budget'!B101</f>
        <v/>
      </c>
      <c r="C99" s="514" t="n"/>
      <c r="D99" s="526">
        <f>+'Total Budget'!D101</f>
        <v/>
      </c>
      <c r="E99" s="517" t="n"/>
      <c r="F99" s="514" t="n"/>
      <c r="G99" s="558">
        <f>'Total Budget'!G101</f>
        <v/>
      </c>
      <c r="H99" s="381">
        <f>Task2.1!H99+Task2.2!H99+Task2.3!H99+Task2.4!H99</f>
        <v/>
      </c>
      <c r="I99" s="26" t="n"/>
    </row>
    <row r="100" ht="13.5" customHeight="1" s="74">
      <c r="A100" s="377" t="inlineStr">
        <is>
          <t>Subcont. 6</t>
        </is>
      </c>
      <c r="B100" s="511">
        <f>+'Total Budget'!B102</f>
        <v/>
      </c>
      <c r="C100" s="512" t="n"/>
      <c r="D100" s="534">
        <f>+'Total Budget'!D102</f>
        <v/>
      </c>
      <c r="E100" s="535" t="n"/>
      <c r="F100" s="512" t="n"/>
      <c r="G100" s="559">
        <f>'Total Budget'!G102</f>
        <v/>
      </c>
      <c r="H100" s="383">
        <f>Task2.1!H100+Task2.2!H100+Task2.3!H100+Task2.4!H100</f>
        <v/>
      </c>
      <c r="I100" s="26" t="n"/>
    </row>
    <row r="101" ht="15.75" customFormat="1" customHeight="1" s="27">
      <c r="B101" s="307" t="n"/>
      <c r="C101" s="314" t="inlineStr">
        <is>
          <t>Subtotal, Subcontracts</t>
        </is>
      </c>
      <c r="D101" s="316" t="n"/>
      <c r="E101" s="316" t="n"/>
      <c r="F101" s="316" t="n"/>
      <c r="G101" s="316" t="n"/>
      <c r="H101" s="293" t="n"/>
      <c r="I101" s="373">
        <f>+SUM(H95:H100)</f>
        <v/>
      </c>
    </row>
    <row r="102" ht="18" customHeight="1" s="74">
      <c r="B102" s="266" t="inlineStr">
        <is>
          <t>VI. Consultants</t>
        </is>
      </c>
      <c r="C102" s="25" t="n"/>
      <c r="I102" s="26" t="n"/>
    </row>
    <row r="103" ht="38.25" customFormat="1" customHeight="1" s="27">
      <c r="B103" s="532" t="inlineStr">
        <is>
          <t>Service to be Performed</t>
        </is>
      </c>
      <c r="C103" s="503" t="n"/>
      <c r="D103" s="533" t="inlineStr">
        <is>
          <t>Name of Consultant</t>
        </is>
      </c>
      <c r="E103" s="503" t="n"/>
      <c r="F103" s="533" t="inlineStr">
        <is>
          <t>Hourly Rate ($/Hr.)</t>
        </is>
      </c>
      <c r="G103" s="270" t="inlineStr">
        <is>
          <t>No. of Hours</t>
        </is>
      </c>
      <c r="H103" s="533" t="inlineStr">
        <is>
          <t>Cost ($)</t>
        </is>
      </c>
      <c r="I103" s="98" t="n"/>
    </row>
    <row r="104" ht="12.75" customHeight="1" s="74">
      <c r="A104" s="320" t="inlineStr">
        <is>
          <t>Consult. 1</t>
        </is>
      </c>
      <c r="B104" s="524">
        <f>+'Total Budget'!B106</f>
        <v/>
      </c>
      <c r="C104" s="525" t="n"/>
      <c r="D104" s="547">
        <f>+'Total Budget'!D106</f>
        <v/>
      </c>
      <c r="E104" s="525" t="n"/>
      <c r="F104" s="349">
        <f>+'Total Budget'!E106</f>
        <v/>
      </c>
      <c r="G104" s="384">
        <f>Task2.1!G104+Task2.2!G104+Task2.3!G104+Task2.4!G104</f>
        <v/>
      </c>
      <c r="H104" s="351">
        <f>Task2.1!H104+Task2.2!H104+Task2.3!H104+Task2.4!H104</f>
        <v/>
      </c>
      <c r="I104" s="56" t="n"/>
    </row>
    <row r="105" ht="12.75" customHeight="1" s="74">
      <c r="A105" s="321" t="inlineStr">
        <is>
          <t>Consult. 2</t>
        </is>
      </c>
      <c r="B105" s="527">
        <f>+'Total Budget'!B107</f>
        <v/>
      </c>
      <c r="C105" s="514" t="n"/>
      <c r="D105" s="513">
        <f>+'Total Budget'!D107</f>
        <v/>
      </c>
      <c r="E105" s="514" t="n"/>
      <c r="F105" s="357">
        <f>+'Total Budget'!E107</f>
        <v/>
      </c>
      <c r="G105" s="385">
        <f>Task2.1!G105+Task2.2!G105+Task2.3!G105+Task2.4!G105</f>
        <v/>
      </c>
      <c r="H105" s="359">
        <f>Task2.1!H105+Task2.2!H105+Task2.3!H105+Task2.4!H105</f>
        <v/>
      </c>
      <c r="I105" s="56" t="n"/>
    </row>
    <row r="106" ht="12.75" customHeight="1" s="74">
      <c r="A106" s="321" t="inlineStr">
        <is>
          <t>Consult. 3</t>
        </is>
      </c>
      <c r="B106" s="527">
        <f>+'Total Budget'!B108</f>
        <v/>
      </c>
      <c r="C106" s="514" t="n"/>
      <c r="D106" s="513">
        <f>+'Total Budget'!D108</f>
        <v/>
      </c>
      <c r="E106" s="514" t="n"/>
      <c r="F106" s="357">
        <f>+'Total Budget'!E108</f>
        <v/>
      </c>
      <c r="G106" s="385">
        <f>Task2.1!G106+Task2.2!G106+Task2.3!G106+Task2.4!G106</f>
        <v/>
      </c>
      <c r="H106" s="359">
        <f>Task2.1!H106+Task2.2!H106+Task2.3!H106+Task2.4!H106</f>
        <v/>
      </c>
      <c r="I106" s="56" t="n"/>
    </row>
    <row r="107" ht="12.75" customHeight="1" s="74">
      <c r="A107" s="321" t="inlineStr">
        <is>
          <t>Consult. 4</t>
        </is>
      </c>
      <c r="B107" s="527">
        <f>+'Total Budget'!B109</f>
        <v/>
      </c>
      <c r="C107" s="514" t="n"/>
      <c r="D107" s="513">
        <f>+'Total Budget'!D109</f>
        <v/>
      </c>
      <c r="E107" s="514" t="n"/>
      <c r="F107" s="357">
        <f>+'Total Budget'!E109</f>
        <v/>
      </c>
      <c r="G107" s="385">
        <f>Task2.1!G107+Task2.2!G107+Task2.3!G107+Task2.4!G107</f>
        <v/>
      </c>
      <c r="H107" s="359">
        <f>Task2.1!H107+Task2.2!H107+Task2.3!H107+Task2.4!H107</f>
        <v/>
      </c>
      <c r="I107" s="56" t="n"/>
    </row>
    <row r="108" ht="12.75" customHeight="1" s="74">
      <c r="A108" s="321" t="inlineStr">
        <is>
          <t>Consult. 5</t>
        </is>
      </c>
      <c r="B108" s="527">
        <f>+'Total Budget'!B110</f>
        <v/>
      </c>
      <c r="C108" s="514" t="n"/>
      <c r="D108" s="513">
        <f>+'Total Budget'!D110</f>
        <v/>
      </c>
      <c r="E108" s="514" t="n"/>
      <c r="F108" s="357">
        <f>+'Total Budget'!E110</f>
        <v/>
      </c>
      <c r="G108" s="385">
        <f>Task2.1!G108+Task2.2!G108+Task2.3!G108+Task2.4!G108</f>
        <v/>
      </c>
      <c r="H108" s="359">
        <f>Task2.1!H108+Task2.2!H108+Task2.3!H108+Task2.4!H108</f>
        <v/>
      </c>
      <c r="I108" s="56" t="n"/>
    </row>
    <row r="109" ht="13.5" customHeight="1" s="74">
      <c r="A109" s="322" t="inlineStr">
        <is>
          <t>Consult. 6</t>
        </is>
      </c>
      <c r="B109" s="544">
        <f>+'Total Budget'!B111</f>
        <v/>
      </c>
      <c r="C109" s="541" t="n"/>
      <c r="D109" s="545">
        <f>+'Total Budget'!D111</f>
        <v/>
      </c>
      <c r="E109" s="541" t="n"/>
      <c r="F109" s="386">
        <f>+'Total Budget'!E111</f>
        <v/>
      </c>
      <c r="G109" s="387">
        <f>Task2.1!G109+Task2.2!G109+Task2.3!G109+Task2.4!G109</f>
        <v/>
      </c>
      <c r="H109" s="388">
        <f>Task2.1!H109+Task2.2!H109+Task2.3!H109+Task2.4!H109</f>
        <v/>
      </c>
      <c r="I109" s="56" t="n"/>
    </row>
    <row r="110" ht="18" customFormat="1" customHeight="1" s="27">
      <c r="B110" s="307" t="n"/>
      <c r="C110" s="314" t="inlineStr">
        <is>
          <t>Subtotal, Consultants</t>
        </is>
      </c>
      <c r="D110" s="316" t="n"/>
      <c r="E110" s="316" t="n"/>
      <c r="F110" s="316" t="n"/>
      <c r="G110" s="316" t="n"/>
      <c r="H110" s="293" t="n"/>
      <c r="I110" s="373">
        <f>+SUM(H104:H109)</f>
        <v/>
      </c>
    </row>
    <row r="111" ht="18" customHeight="1" s="74">
      <c r="B111" s="266" t="inlineStr">
        <is>
          <t>VII. Other Expenses</t>
        </is>
      </c>
      <c r="C111" s="25" t="n"/>
      <c r="I111" s="26" t="n"/>
    </row>
    <row r="112" ht="12.75" customHeight="1" s="74">
      <c r="B112" s="542" t="inlineStr">
        <is>
          <t>Description</t>
        </is>
      </c>
      <c r="C112" s="508" t="n"/>
      <c r="D112" s="508" t="n"/>
      <c r="E112" s="508" t="n"/>
      <c r="F112" s="508" t="n"/>
      <c r="G112" s="508" t="n"/>
      <c r="H112" s="533" t="inlineStr">
        <is>
          <t>Cost ($)</t>
        </is>
      </c>
      <c r="I112" s="26" t="n"/>
    </row>
    <row r="113" ht="12.75" customHeight="1" s="74">
      <c r="A113" s="320" t="inlineStr">
        <is>
          <t>Item 1</t>
        </is>
      </c>
      <c r="B113" s="520">
        <f>+'Total Budget'!B115:G115</f>
        <v/>
      </c>
      <c r="C113" s="521" t="n"/>
      <c r="D113" s="521" t="n"/>
      <c r="E113" s="521" t="n"/>
      <c r="F113" s="521" t="n"/>
      <c r="G113" s="521" t="n"/>
      <c r="H113" s="379">
        <f>Task2.1!H113+Task2.2!H113+Task2.3!H113+Task2.4!H113</f>
        <v/>
      </c>
      <c r="I113" s="26" t="n"/>
    </row>
    <row r="114" ht="12.75" customHeight="1" s="74">
      <c r="A114" s="321" t="inlineStr">
        <is>
          <t>Item 2</t>
        </is>
      </c>
      <c r="B114" s="523">
        <f>+'Total Budget'!B116:G116</f>
        <v/>
      </c>
      <c r="C114" s="517" t="n"/>
      <c r="D114" s="517" t="n"/>
      <c r="E114" s="517" t="n"/>
      <c r="F114" s="517" t="n"/>
      <c r="G114" s="517" t="n"/>
      <c r="H114" s="381">
        <f>Task2.1!H114+Task2.2!H114+Task2.3!H114+Task2.4!H114</f>
        <v/>
      </c>
      <c r="I114" s="26" t="n"/>
    </row>
    <row r="115" ht="12.75" customHeight="1" s="74">
      <c r="A115" s="321" t="inlineStr">
        <is>
          <t>Item 3</t>
        </is>
      </c>
      <c r="B115" s="523">
        <f>+'Total Budget'!B117:G117</f>
        <v/>
      </c>
      <c r="C115" s="517" t="n"/>
      <c r="D115" s="517" t="n"/>
      <c r="E115" s="517" t="n"/>
      <c r="F115" s="517" t="n"/>
      <c r="G115" s="517" t="n"/>
      <c r="H115" s="381">
        <f>Task2.1!H115+Task2.2!H115+Task2.3!H115+Task2.4!H115</f>
        <v/>
      </c>
      <c r="I115" s="26" t="n"/>
    </row>
    <row r="116" ht="12.75" customHeight="1" s="74">
      <c r="A116" s="321" t="inlineStr">
        <is>
          <t>Item 4</t>
        </is>
      </c>
      <c r="B116" s="523">
        <f>+'Total Budget'!B118:G118</f>
        <v/>
      </c>
      <c r="C116" s="517" t="n"/>
      <c r="D116" s="517" t="n"/>
      <c r="E116" s="517" t="n"/>
      <c r="F116" s="517" t="n"/>
      <c r="G116" s="517" t="n"/>
      <c r="H116" s="381">
        <f>Task2.1!H116+Task2.2!H116+Task2.3!H116+Task2.4!H116</f>
        <v/>
      </c>
      <c r="I116" s="26" t="n"/>
    </row>
    <row r="117" ht="12.75" customHeight="1" s="74">
      <c r="A117" s="321" t="inlineStr">
        <is>
          <t>Item 5</t>
        </is>
      </c>
      <c r="B117" s="523">
        <f>+'Total Budget'!B119:G119</f>
        <v/>
      </c>
      <c r="C117" s="517" t="n"/>
      <c r="D117" s="517" t="n"/>
      <c r="E117" s="517" t="n"/>
      <c r="F117" s="517" t="n"/>
      <c r="G117" s="517" t="n"/>
      <c r="H117" s="381">
        <f>Task2.1!H117+Task2.2!H117+Task2.3!H117+Task2.4!H117</f>
        <v/>
      </c>
      <c r="I117" s="26" t="n"/>
    </row>
    <row r="118" ht="13.5" customHeight="1" s="74">
      <c r="A118" s="389" t="inlineStr">
        <is>
          <t>Item 6</t>
        </is>
      </c>
      <c r="B118" s="523">
        <f>+'Total Budget'!B120:G120</f>
        <v/>
      </c>
      <c r="C118" s="517" t="n"/>
      <c r="D118" s="517" t="n"/>
      <c r="E118" s="517" t="n"/>
      <c r="F118" s="517" t="n"/>
      <c r="G118" s="517" t="n"/>
      <c r="H118" s="390">
        <f>Task2.1!H118+Task2.2!H118+Task2.3!H118+Task2.4!H118</f>
        <v/>
      </c>
      <c r="I118" s="26" t="n"/>
    </row>
    <row r="119" ht="13.5" customFormat="1" customHeight="1" s="27">
      <c r="B119" s="307" t="n"/>
      <c r="C119" s="314" t="inlineStr">
        <is>
          <t>Subtotal, Other Expenses</t>
        </is>
      </c>
      <c r="D119" s="316" t="n"/>
      <c r="E119" s="316" t="n"/>
      <c r="F119" s="316" t="n"/>
      <c r="G119" s="316" t="n"/>
      <c r="H119" s="293" t="n"/>
      <c r="I119" s="373">
        <f>+SUM(H113:H118)</f>
        <v/>
      </c>
    </row>
    <row r="120" ht="15.75" customHeight="1" s="74">
      <c r="B120" s="85" t="n"/>
      <c r="C120" s="86" t="n"/>
      <c r="H120" s="391" t="n"/>
      <c r="I120" s="392" t="n"/>
    </row>
    <row r="121" ht="18" customFormat="1" customHeight="1" s="27">
      <c r="B121" s="81" t="n"/>
      <c r="C121" s="393" t="inlineStr">
        <is>
          <t>Subtotal task budget, before G&amp;A Expenses</t>
        </is>
      </c>
      <c r="D121" s="165" t="n"/>
      <c r="E121" s="165" t="n"/>
      <c r="F121" s="165" t="n"/>
      <c r="G121" s="165" t="n"/>
      <c r="H121" s="148" t="n"/>
      <c r="I121" s="373">
        <f>+I119+I110+I101+I92+I71+I58+I31</f>
        <v/>
      </c>
    </row>
    <row r="122" ht="16.5" customFormat="1" customHeight="1" s="27">
      <c r="B122" s="81" t="n"/>
      <c r="C122" s="393" t="inlineStr">
        <is>
          <t>Indirect - applied as Federal F&amp;A on Total Budget</t>
        </is>
      </c>
      <c r="D122" s="165" t="n"/>
      <c r="E122" s="165" t="n"/>
      <c r="F122" s="165" t="n"/>
      <c r="G122" s="165" t="n"/>
      <c r="H122" s="394" t="n"/>
      <c r="I122" s="395" t="n">
        <v>0</v>
      </c>
    </row>
    <row r="123" ht="16.5" customFormat="1" customHeight="1" s="27">
      <c r="B123" s="81" t="n"/>
      <c r="C123" s="396" t="inlineStr">
        <is>
          <t>Total Task Budget</t>
        </is>
      </c>
      <c r="D123" s="165" t="n"/>
      <c r="E123" s="165" t="n"/>
      <c r="F123" s="165" t="n"/>
      <c r="G123" s="165" t="n"/>
      <c r="H123" s="397" t="n"/>
      <c r="I123" s="373">
        <f>+I121+I122</f>
        <v/>
      </c>
    </row>
    <row r="124" ht="9" customHeight="1" s="74">
      <c r="B124" s="398" t="n"/>
      <c r="C124" s="179" t="n"/>
      <c r="D124" s="180" t="n"/>
      <c r="E124" s="180" t="n"/>
      <c r="F124" s="180" t="n"/>
      <c r="G124" s="180" t="n"/>
      <c r="H124" s="180" t="n"/>
      <c r="I124" s="181" t="n"/>
    </row>
    <row r="125"/>
    <row r="126"/>
    <row r="127" ht="13.5" customHeight="1" s="74"/>
    <row r="128" ht="13.5" customHeight="1" s="74">
      <c r="A128" s="399" t="n"/>
      <c r="B128" s="551" t="n"/>
      <c r="C128" s="505" t="n"/>
      <c r="D128" s="504" t="n"/>
      <c r="E128" s="504" t="inlineStr">
        <is>
          <t>Cost Components of Task ($)</t>
        </is>
      </c>
      <c r="F128" s="505" t="n"/>
      <c r="G128" s="505" t="n"/>
      <c r="H128" s="505" t="n"/>
      <c r="I128" s="505" t="n"/>
      <c r="J128" s="505" t="n"/>
      <c r="K128" s="505" t="n"/>
      <c r="L128" s="505" t="n"/>
      <c r="M128" s="505" t="n"/>
      <c r="N128" s="506" t="n"/>
    </row>
    <row r="129" ht="46.5" customFormat="1" customHeight="1" s="27">
      <c r="A129" s="220" t="inlineStr">
        <is>
          <t>Task #</t>
        </is>
      </c>
      <c r="B129" s="528" t="inlineStr">
        <is>
          <t xml:space="preserve">Task Name </t>
        </is>
      </c>
      <c r="C129" s="529" t="n"/>
      <c r="D129" s="223" t="inlineStr">
        <is>
          <t>Task Duration (months)</t>
        </is>
      </c>
      <c r="E129" s="224" t="inlineStr">
        <is>
          <t xml:space="preserve">Direct Labor </t>
        </is>
      </c>
      <c r="F129" s="528" t="inlineStr">
        <is>
          <t>Labor Overhead (25%)</t>
        </is>
      </c>
      <c r="G129" s="528" t="inlineStr">
        <is>
          <t>Equipment</t>
        </is>
      </c>
      <c r="H129" s="528" t="inlineStr">
        <is>
          <t>Expendable Materials &amp; Supplies</t>
        </is>
      </c>
      <c r="I129" s="528" t="inlineStr">
        <is>
          <t>Travel</t>
        </is>
      </c>
      <c r="J129" s="224" t="inlineStr">
        <is>
          <t>Sub-contracts</t>
        </is>
      </c>
      <c r="K129" s="528" t="inlineStr">
        <is>
          <t>Consultants</t>
        </is>
      </c>
      <c r="L129" s="528" t="inlineStr">
        <is>
          <t>Other Expenses</t>
        </is>
      </c>
      <c r="M129" s="528" t="inlineStr">
        <is>
          <t>G&amp;A Overhead (5%)</t>
        </is>
      </c>
      <c r="N129" s="223" t="inlineStr">
        <is>
          <t>Total Task Cost</t>
        </is>
      </c>
    </row>
    <row r="130" ht="14.25" customHeight="1" s="74">
      <c r="A130" s="400">
        <f>+D2</f>
        <v/>
      </c>
      <c r="B130" s="530">
        <f>+G2</f>
        <v/>
      </c>
      <c r="C130" s="531" t="n"/>
      <c r="D130" s="401">
        <f>G4</f>
        <v/>
      </c>
      <c r="E130" s="402">
        <f>+H29</f>
        <v/>
      </c>
      <c r="F130" s="403">
        <f>+H30</f>
        <v/>
      </c>
      <c r="G130" s="403">
        <f>+I58</f>
        <v/>
      </c>
      <c r="H130" s="403">
        <f>+I71</f>
        <v/>
      </c>
      <c r="I130" s="404">
        <f>+I92</f>
        <v/>
      </c>
      <c r="J130" s="402">
        <f>+I101</f>
        <v/>
      </c>
      <c r="K130" s="403">
        <f>+I110</f>
        <v/>
      </c>
      <c r="L130" s="403">
        <f>+I119</f>
        <v/>
      </c>
      <c r="M130" s="403">
        <f>+I122</f>
        <v/>
      </c>
      <c r="N130" s="405">
        <f>SUM(E130:M130)</f>
        <v/>
      </c>
    </row>
    <row r="131" ht="13.5" customHeight="1" s="74"/>
    <row r="132" ht="12.75" customHeight="1" s="74">
      <c r="B132" s="470" t="inlineStr">
        <is>
          <t>Sub-tasks (each has its own full budget; totals roll up to this task):</t>
        </is>
      </c>
    </row>
    <row r="133" ht="12.75" customHeight="1" s="74">
      <c r="A133" s="470" t="inlineStr">
        <is>
          <t>Sub-task</t>
        </is>
      </c>
      <c r="B133" s="470" t="inlineStr">
        <is>
          <t>Name</t>
        </is>
      </c>
      <c r="F133" s="470" t="inlineStr">
        <is>
          <t>From</t>
        </is>
      </c>
      <c r="G133" s="470" t="inlineStr">
        <is>
          <t>To</t>
        </is>
      </c>
      <c r="H133" s="470" t="inlineStr">
        <is>
          <t>Total ($)</t>
        </is>
      </c>
    </row>
    <row r="134" ht="12.75" customHeight="1" s="74">
      <c r="A134" s="470" t="inlineStr">
        <is>
          <t>2.1</t>
        </is>
      </c>
      <c r="B134" s="470">
        <f>Task2.1!G2</f>
        <v/>
      </c>
      <c r="F134" s="406">
        <f>Task2.1!D3</f>
        <v/>
      </c>
      <c r="G134" s="406">
        <f>Task2.1!G3</f>
        <v/>
      </c>
      <c r="H134" s="407">
        <f>Task2.1!I123</f>
        <v/>
      </c>
    </row>
    <row r="135" ht="12.75" customHeight="1" s="74">
      <c r="A135" s="470" t="inlineStr">
        <is>
          <t>2.2</t>
        </is>
      </c>
      <c r="B135" s="470">
        <f>Task2.2!G2</f>
        <v/>
      </c>
      <c r="F135" s="406">
        <f>Task2.2!D3</f>
        <v/>
      </c>
      <c r="G135" s="406">
        <f>Task2.2!G3</f>
        <v/>
      </c>
      <c r="H135" s="407">
        <f>Task2.2!I123</f>
        <v/>
      </c>
    </row>
    <row r="136" ht="12.75" customHeight="1" s="74">
      <c r="A136" s="470" t="inlineStr">
        <is>
          <t>2.3</t>
        </is>
      </c>
      <c r="B136" s="470">
        <f>Task2.3!G2</f>
        <v/>
      </c>
      <c r="F136" s="406">
        <f>Task2.3!D3</f>
        <v/>
      </c>
      <c r="G136" s="406">
        <f>Task2.3!G3</f>
        <v/>
      </c>
      <c r="H136" s="407">
        <f>Task2.3!I123</f>
        <v/>
      </c>
    </row>
    <row r="137" ht="12.75" customHeight="1" s="74">
      <c r="A137" s="470" t="inlineStr">
        <is>
          <t>2.4</t>
        </is>
      </c>
      <c r="B137" s="470">
        <f>Task2.4!G2</f>
        <v/>
      </c>
      <c r="F137" s="406">
        <f>Task2.4!D3</f>
        <v/>
      </c>
      <c r="G137" s="406">
        <f>Task2.4!G3</f>
        <v/>
      </c>
      <c r="H137" s="407">
        <f>Task2.4!I123</f>
        <v/>
      </c>
    </row>
    <row r="138" ht="12.75" customHeight="1" s="74">
      <c r="B138" s="470" t="inlineStr">
        <is>
          <t>Task total:</t>
        </is>
      </c>
      <c r="H138" s="407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63:G63"/>
    <mergeCell ref="B37:C37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118:G118"/>
    <mergeCell ref="B107:C107"/>
    <mergeCell ref="B42:C42"/>
    <mergeCell ref="D107:E107"/>
    <mergeCell ref="B34:C34"/>
    <mergeCell ref="D106:E106"/>
    <mergeCell ref="B99:C99"/>
    <mergeCell ref="B108:C108"/>
    <mergeCell ref="E128:N128"/>
    <mergeCell ref="D99:F99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>
      <formula1>0</formula1>
      <formula2>1</formula2>
    </dataValidation>
  </dataValidations>
  <printOptions horizontalCentered="1"/>
  <pageMargins left="0.551388888888889" right="0.511805555555556" top="0.590277777777778" bottom="0.315277777777778" header="0.511811023622047" footer="0.511811023622047"/>
  <pageSetup orientation="portrait" scale="70" horizontalDpi="300" verticalDpi="300"/>
  <rowBreaks count="2" manualBreakCount="2">
    <brk id="72" min="0" max="16383" man="1"/>
    <brk id="125" min="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720E9DD2EC7479F0365D2B84DE3CC" ma:contentTypeVersion="18" ma:contentTypeDescription="Create a new document." ma:contentTypeScope="" ma:versionID="145d844a9b22f4b71f2565d296ab00fe">
  <xsd:schema xmlns:xsd="http://www.w3.org/2001/XMLSchema" xmlns:xs="http://www.w3.org/2001/XMLSchema" xmlns:p="http://schemas.microsoft.com/office/2006/metadata/properties" xmlns:ns2="787ef488-6323-4201-89c6-ba3ff938174d" xmlns:ns3="596d234f-2661-477d-bd08-d17d1fe23bbf" targetNamespace="http://schemas.microsoft.com/office/2006/metadata/properties" ma:root="true" ma:fieldsID="2b4fe3326587d1d13d615b7ff009f72d" ns2:_="" ns3:_="">
    <xsd:import namespace="787ef488-6323-4201-89c6-ba3ff938174d"/>
    <xsd:import namespace="596d234f-2661-477d-bd08-d17d1fe23b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ef488-6323-4201-89c6-ba3ff93817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42b59f-5ca6-48d5-bb9b-3fae687fd128}" ma:internalName="TaxCatchAll" ma:showField="CatchAllData" ma:web="787ef488-6323-4201-89c6-ba3ff93817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d234f-2661-477d-bd08-d17d1fe23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a111455-114d-49f0-9458-12544ab5d3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6d234f-2661-477d-bd08-d17d1fe23bbf">
      <Terms xmlns="http://schemas.microsoft.com/office/infopath/2007/PartnerControls"/>
    </lcf76f155ced4ddcb4097134ff3c332f>
    <TaxCatchAll xmlns="787ef488-6323-4201-89c6-ba3ff938174d" xsi:nil="true"/>
    <_dlc_DocId xmlns="787ef488-6323-4201-89c6-ba3ff938174d">2VTVXEE526PJ-1833488431-637763</_dlc_DocId>
    <_dlc_DocIdUrl xmlns="787ef488-6323-4201-89c6-ba3ff938174d">
      <Url>https://birdf.sharepoint.com/sites/Internal/_layouts/15/DocIdRedir.aspx?ID=2VTVXEE526PJ-1833488431-637763</Url>
      <Description>2VTVXEE526PJ-1833488431-637763</Description>
    </_dlc_DocIdUrl>
  </documentManagement>
</p:properties>
</file>

<file path=customXml/itemProps1.xml><?xml version="1.0" encoding="utf-8"?>
<ds:datastoreItem xmlns:ds="http://schemas.openxmlformats.org/officeDocument/2006/customXml" ds:itemID="{D526ABFC-A88A-48F7-BAC3-30EE6777C3EE}"/>
</file>

<file path=customXml/itemProps2.xml><?xml version="1.0" encoding="utf-8"?>
<ds:datastoreItem xmlns:ds="http://schemas.openxmlformats.org/officeDocument/2006/customXml" ds:itemID="{14CB5669-CF0B-406E-8C37-A2D0DA114FC7}"/>
</file>

<file path=customXml/itemProps3.xml><?xml version="1.0" encoding="utf-8"?>
<ds:datastoreItem xmlns:ds="http://schemas.openxmlformats.org/officeDocument/2006/customXml" ds:itemID="{493929AB-A213-4E13-BD4E-D75B6C36EC80}"/>
</file>

<file path=customXml/itemProps4.xml><?xml version="1.0" encoding="utf-8"?>
<ds:datastoreItem xmlns:ds="http://schemas.openxmlformats.org/officeDocument/2006/customXml" ds:itemID="{4DAB7C2E-992A-4DB5-89E9-FB2C40EBE37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Galperin</dc:creator>
  <cp:lastModifiedBy>Rotem Palash</cp:lastModifiedBy>
  <cp:revision>0</cp:revision>
  <cp:lastPrinted>2019-05-03T22:15:16Z</cp:lastPrinted>
  <dcterms:created xsi:type="dcterms:W3CDTF">1999-02-02T13:52:58Z</dcterms:created>
  <dcterms:modified xsi:type="dcterms:W3CDTF">2026-08-05T10:35:40Z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0x0101000CA720E9DD2EC7479F0365D2B84DE3CC</vt:lpwstr>
  </property>
  <property fmtid="{D5CDD505-2E9C-101B-9397-08002B2CF9AE}" pid="3" name="_dlc_DocIdItemGuid">
    <vt:lpwstr>1abbfe66-6fb6-4ae9-a83e-5c6204d3c9d9</vt:lpwstr>
  </property>
</Properties>
</file>